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xl/drawings/drawing6.xml" ContentType="application/vnd.openxmlformats-officedocument.drawing+xml"/>
  <Override PartName="/xl/ctrlProps/ctrlProp6.xml" ContentType="application/vnd.ms-excel.controlproperties+xml"/>
  <Override PartName="/xl/drawings/drawing7.xml" ContentType="application/vnd.openxmlformats-officedocument.drawing+xml"/>
  <Override PartName="/xl/ctrlProps/ctrlProp7.xml" ContentType="application/vnd.ms-excel.controlproperties+xml"/>
  <Override PartName="/xl/drawings/drawing8.xml" ContentType="application/vnd.openxmlformats-officedocument.drawing+xml"/>
  <Override PartName="/xl/ctrlProps/ctrlProp8.xml" ContentType="application/vnd.ms-excel.controlproperties+xml"/>
  <Override PartName="/xl/drawings/drawing9.xml" ContentType="application/vnd.openxmlformats-officedocument.drawing+xml"/>
  <Override PartName="/xl/ctrlProps/ctrlProp9.xml" ContentType="application/vnd.ms-excel.controlproperties+xml"/>
  <Override PartName="/xl/drawings/drawing10.xml" ContentType="application/vnd.openxmlformats-officedocument.drawing+xml"/>
  <Override PartName="/xl/ctrlProps/ctrlProp10.xml" ContentType="application/vnd.ms-excel.controlproperties+xml"/>
  <Override PartName="/xl/drawings/drawing11.xml" ContentType="application/vnd.openxmlformats-officedocument.drawing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hare-srv\Share\国内事業部\令和8年度（2026年度）\40_Scope3\300_その他\ECCJ委託\【最新案】個票・確認証・説明書記入例・手順書\"/>
    </mc:Choice>
  </mc:AlternateContent>
  <xr:revisionPtr revIDLastSave="0" documentId="13_ncr:1_{343BD8D5-9436-437E-960F-657B46FB2A3F}" xr6:coauthVersionLast="47" xr6:coauthVersionMax="47" xr10:uidLastSave="{00000000-0000-0000-0000-000000000000}"/>
  <bookViews>
    <workbookView xWindow="-120" yWindow="-120" windowWidth="29040" windowHeight="15720" tabRatio="879" xr2:uid="{9FC3439B-CD5F-48A6-B5B7-24A26D181B1F}"/>
  </bookViews>
  <sheets>
    <sheet name="総括表" sheetId="35" r:id="rId1"/>
    <sheet name="個票1" sheetId="1" r:id="rId2"/>
    <sheet name="個票2" sheetId="63" r:id="rId3"/>
    <sheet name="個票3" sheetId="64" r:id="rId4"/>
    <sheet name="個票4" sheetId="65" r:id="rId5"/>
    <sheet name="個票5" sheetId="66" r:id="rId6"/>
    <sheet name="個票6" sheetId="67" r:id="rId7"/>
    <sheet name="個票7" sheetId="68" r:id="rId8"/>
    <sheet name="個票8" sheetId="69" r:id="rId9"/>
    <sheet name="個票9" sheetId="70" r:id="rId10"/>
    <sheet name="個票10" sheetId="71" r:id="rId11"/>
    <sheet name="参考_排出係数表" sheetId="7" r:id="rId12"/>
    <sheet name="【非表示】排出係数" sheetId="3" state="hidden" r:id="rId13"/>
    <sheet name="【非表示】その他" sheetId="4" state="hidden" r:id="rId14"/>
  </sheets>
  <definedNames>
    <definedName name="_xlnm.Print_Area" localSheetId="1">個票1!$B$2:$H$135</definedName>
    <definedName name="_xlnm.Print_Area" localSheetId="10">個票10!$B$2:$H$135</definedName>
    <definedName name="_xlnm.Print_Area" localSheetId="2">個票2!$B$2:$H$135</definedName>
    <definedName name="_xlnm.Print_Area" localSheetId="3">個票3!$B$2:$H$135</definedName>
    <definedName name="_xlnm.Print_Area" localSheetId="4">個票4!$B$2:$H$135</definedName>
    <definedName name="_xlnm.Print_Area" localSheetId="5">個票5!$B$2:$H$135</definedName>
    <definedName name="_xlnm.Print_Area" localSheetId="6">個票6!$B$2:$H$135</definedName>
    <definedName name="_xlnm.Print_Area" localSheetId="7">個票7!$B$2:$H$135</definedName>
    <definedName name="_xlnm.Print_Area" localSheetId="8">個票8!$B$2:$H$135</definedName>
    <definedName name="_xlnm.Print_Area" localSheetId="9">個票9!$B$2:$H$135</definedName>
    <definedName name="_xlnm.Print_Area" localSheetId="0">総括表!$B$2:$I$29</definedName>
    <definedName name="エネルギー種別">【非表示】排出係数!$C$7:$C$22</definedName>
    <definedName name="排出係数">【非表示】排出係数!$C$7:$I$22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71" l="1"/>
  <c r="F39" i="71"/>
  <c r="E39" i="71"/>
  <c r="D39" i="71"/>
  <c r="G38" i="71"/>
  <c r="F38" i="71"/>
  <c r="E38" i="71"/>
  <c r="D38" i="71"/>
  <c r="G37" i="71"/>
  <c r="F37" i="71"/>
  <c r="E37" i="71"/>
  <c r="D37" i="71"/>
  <c r="G36" i="71"/>
  <c r="G40" i="71" s="1"/>
  <c r="F36" i="71"/>
  <c r="E36" i="71"/>
  <c r="D36" i="71"/>
  <c r="G30" i="71"/>
  <c r="F30" i="71"/>
  <c r="E30" i="71"/>
  <c r="D30" i="71"/>
  <c r="G29" i="71"/>
  <c r="F29" i="71"/>
  <c r="E29" i="71"/>
  <c r="D29" i="71"/>
  <c r="G28" i="71"/>
  <c r="F28" i="71"/>
  <c r="E28" i="71"/>
  <c r="D28" i="71"/>
  <c r="G27" i="71"/>
  <c r="G31" i="71" s="1"/>
  <c r="C22" i="71" s="1"/>
  <c r="F27" i="71"/>
  <c r="E27" i="71"/>
  <c r="D27" i="71"/>
  <c r="B12" i="71" a="1"/>
  <c r="B12" i="71" s="1"/>
  <c r="C8" i="71"/>
  <c r="C7" i="71"/>
  <c r="C6" i="71"/>
  <c r="C5" i="71"/>
  <c r="G39" i="70"/>
  <c r="F39" i="70"/>
  <c r="E39" i="70"/>
  <c r="D39" i="70"/>
  <c r="G38" i="70"/>
  <c r="F38" i="70"/>
  <c r="E38" i="70"/>
  <c r="D38" i="70"/>
  <c r="G37" i="70"/>
  <c r="F37" i="70"/>
  <c r="E37" i="70"/>
  <c r="D37" i="70"/>
  <c r="G36" i="70"/>
  <c r="G40" i="70" s="1"/>
  <c r="F36" i="70"/>
  <c r="E36" i="70"/>
  <c r="D36" i="70"/>
  <c r="G30" i="70"/>
  <c r="F30" i="70"/>
  <c r="E30" i="70"/>
  <c r="D30" i="70"/>
  <c r="G29" i="70"/>
  <c r="F29" i="70"/>
  <c r="E29" i="70"/>
  <c r="D29" i="70"/>
  <c r="G28" i="70"/>
  <c r="F28" i="70"/>
  <c r="E28" i="70"/>
  <c r="D28" i="70"/>
  <c r="G27" i="70"/>
  <c r="G31" i="70" s="1"/>
  <c r="C22" i="70" s="1"/>
  <c r="F27" i="70"/>
  <c r="E27" i="70"/>
  <c r="D27" i="70"/>
  <c r="B12" i="70" a="1"/>
  <c r="B12" i="70" s="1"/>
  <c r="C8" i="70"/>
  <c r="C7" i="70"/>
  <c r="C6" i="70"/>
  <c r="C5" i="70"/>
  <c r="G39" i="69"/>
  <c r="F39" i="69"/>
  <c r="E39" i="69"/>
  <c r="D39" i="69"/>
  <c r="G38" i="69"/>
  <c r="F38" i="69"/>
  <c r="E38" i="69"/>
  <c r="D38" i="69"/>
  <c r="G37" i="69"/>
  <c r="F37" i="69"/>
  <c r="E37" i="69"/>
  <c r="D37" i="69"/>
  <c r="G36" i="69"/>
  <c r="F36" i="69"/>
  <c r="E36" i="69"/>
  <c r="D36" i="69"/>
  <c r="G30" i="69"/>
  <c r="F30" i="69"/>
  <c r="E30" i="69"/>
  <c r="D30" i="69"/>
  <c r="G29" i="69"/>
  <c r="F29" i="69"/>
  <c r="E29" i="69"/>
  <c r="D29" i="69"/>
  <c r="G28" i="69"/>
  <c r="F28" i="69"/>
  <c r="E28" i="69"/>
  <c r="D28" i="69"/>
  <c r="G27" i="69"/>
  <c r="F27" i="69"/>
  <c r="E27" i="69"/>
  <c r="D27" i="69"/>
  <c r="B12" i="69" a="1"/>
  <c r="B12" i="69" s="1"/>
  <c r="C8" i="69"/>
  <c r="C7" i="69"/>
  <c r="C6" i="69"/>
  <c r="C5" i="69"/>
  <c r="G39" i="68"/>
  <c r="F39" i="68"/>
  <c r="E39" i="68"/>
  <c r="D39" i="68"/>
  <c r="G38" i="68"/>
  <c r="F38" i="68"/>
  <c r="E38" i="68"/>
  <c r="D38" i="68"/>
  <c r="G37" i="68"/>
  <c r="F37" i="68"/>
  <c r="E37" i="68"/>
  <c r="D37" i="68"/>
  <c r="G36" i="68"/>
  <c r="F36" i="68"/>
  <c r="E36" i="68"/>
  <c r="D36" i="68"/>
  <c r="G30" i="68"/>
  <c r="F30" i="68"/>
  <c r="E30" i="68"/>
  <c r="D30" i="68"/>
  <c r="G29" i="68"/>
  <c r="F29" i="68"/>
  <c r="E29" i="68"/>
  <c r="D29" i="68"/>
  <c r="G28" i="68"/>
  <c r="F28" i="68"/>
  <c r="E28" i="68"/>
  <c r="D28" i="68"/>
  <c r="G27" i="68"/>
  <c r="F27" i="68"/>
  <c r="E27" i="68"/>
  <c r="D27" i="68"/>
  <c r="B12" i="68" a="1"/>
  <c r="B12" i="68" s="1"/>
  <c r="C8" i="68"/>
  <c r="C7" i="68"/>
  <c r="C6" i="68"/>
  <c r="C5" i="68"/>
  <c r="G39" i="67"/>
  <c r="F39" i="67"/>
  <c r="E39" i="67"/>
  <c r="D39" i="67"/>
  <c r="G38" i="67"/>
  <c r="F38" i="67"/>
  <c r="E38" i="67"/>
  <c r="D38" i="67"/>
  <c r="G37" i="67"/>
  <c r="F37" i="67"/>
  <c r="E37" i="67"/>
  <c r="D37" i="67"/>
  <c r="G36" i="67"/>
  <c r="F36" i="67"/>
  <c r="E36" i="67"/>
  <c r="D36" i="67"/>
  <c r="G30" i="67"/>
  <c r="F30" i="67"/>
  <c r="E30" i="67"/>
  <c r="D30" i="67"/>
  <c r="G29" i="67"/>
  <c r="F29" i="67"/>
  <c r="E29" i="67"/>
  <c r="D29" i="67"/>
  <c r="G28" i="67"/>
  <c r="F28" i="67"/>
  <c r="E28" i="67"/>
  <c r="D28" i="67"/>
  <c r="G27" i="67"/>
  <c r="F27" i="67"/>
  <c r="E27" i="67"/>
  <c r="D27" i="67"/>
  <c r="B12" i="67" a="1"/>
  <c r="B12" i="67" s="1"/>
  <c r="C8" i="67"/>
  <c r="C7" i="67"/>
  <c r="C6" i="67"/>
  <c r="C5" i="67"/>
  <c r="G39" i="66"/>
  <c r="F39" i="66"/>
  <c r="E39" i="66"/>
  <c r="D39" i="66"/>
  <c r="G38" i="66"/>
  <c r="F38" i="66"/>
  <c r="E38" i="66"/>
  <c r="D38" i="66"/>
  <c r="G37" i="66"/>
  <c r="F37" i="66"/>
  <c r="E37" i="66"/>
  <c r="D37" i="66"/>
  <c r="G36" i="66"/>
  <c r="F36" i="66"/>
  <c r="E36" i="66"/>
  <c r="D36" i="66"/>
  <c r="G30" i="66"/>
  <c r="F30" i="66"/>
  <c r="E30" i="66"/>
  <c r="D30" i="66"/>
  <c r="G29" i="66"/>
  <c r="F29" i="66"/>
  <c r="E29" i="66"/>
  <c r="D29" i="66"/>
  <c r="G28" i="66"/>
  <c r="F28" i="66"/>
  <c r="E28" i="66"/>
  <c r="D28" i="66"/>
  <c r="G27" i="66"/>
  <c r="F27" i="66"/>
  <c r="E27" i="66"/>
  <c r="D27" i="66"/>
  <c r="B12" i="66" a="1"/>
  <c r="B12" i="66" s="1"/>
  <c r="C8" i="66"/>
  <c r="C7" i="66"/>
  <c r="C6" i="66"/>
  <c r="C5" i="66"/>
  <c r="G39" i="65"/>
  <c r="F39" i="65"/>
  <c r="E39" i="65"/>
  <c r="D39" i="65"/>
  <c r="G38" i="65"/>
  <c r="F38" i="65"/>
  <c r="E38" i="65"/>
  <c r="D38" i="65"/>
  <c r="G37" i="65"/>
  <c r="F37" i="65"/>
  <c r="E37" i="65"/>
  <c r="D37" i="65"/>
  <c r="G36" i="65"/>
  <c r="F36" i="65"/>
  <c r="E36" i="65"/>
  <c r="D36" i="65"/>
  <c r="G30" i="65"/>
  <c r="F30" i="65"/>
  <c r="E30" i="65"/>
  <c r="D30" i="65"/>
  <c r="G29" i="65"/>
  <c r="F29" i="65"/>
  <c r="E29" i="65"/>
  <c r="D29" i="65"/>
  <c r="G28" i="65"/>
  <c r="F28" i="65"/>
  <c r="E28" i="65"/>
  <c r="D28" i="65"/>
  <c r="G27" i="65"/>
  <c r="F27" i="65"/>
  <c r="E27" i="65"/>
  <c r="D27" i="65"/>
  <c r="B12" i="65" a="1"/>
  <c r="B12" i="65" s="1"/>
  <c r="C8" i="65"/>
  <c r="C7" i="65"/>
  <c r="C6" i="65"/>
  <c r="C5" i="65"/>
  <c r="G39" i="64"/>
  <c r="F39" i="64"/>
  <c r="E39" i="64"/>
  <c r="D39" i="64"/>
  <c r="G38" i="64"/>
  <c r="F38" i="64"/>
  <c r="E38" i="64"/>
  <c r="D38" i="64"/>
  <c r="G37" i="64"/>
  <c r="F37" i="64"/>
  <c r="E37" i="64"/>
  <c r="D37" i="64"/>
  <c r="G36" i="64"/>
  <c r="F36" i="64"/>
  <c r="E36" i="64"/>
  <c r="D36" i="64"/>
  <c r="G30" i="64"/>
  <c r="F30" i="64"/>
  <c r="E30" i="64"/>
  <c r="D30" i="64"/>
  <c r="G29" i="64"/>
  <c r="F29" i="64"/>
  <c r="E29" i="64"/>
  <c r="D29" i="64"/>
  <c r="G28" i="64"/>
  <c r="F28" i="64"/>
  <c r="E28" i="64"/>
  <c r="D28" i="64"/>
  <c r="G27" i="64"/>
  <c r="F27" i="64"/>
  <c r="E27" i="64"/>
  <c r="D27" i="64"/>
  <c r="B12" i="64" a="1"/>
  <c r="B12" i="64" s="1"/>
  <c r="C8" i="64"/>
  <c r="C7" i="64"/>
  <c r="C6" i="64"/>
  <c r="C5" i="64"/>
  <c r="G39" i="63"/>
  <c r="F39" i="63"/>
  <c r="E39" i="63"/>
  <c r="D39" i="63"/>
  <c r="G38" i="63"/>
  <c r="F38" i="63"/>
  <c r="E38" i="63"/>
  <c r="D38" i="63"/>
  <c r="G37" i="63"/>
  <c r="F37" i="63"/>
  <c r="E37" i="63"/>
  <c r="D37" i="63"/>
  <c r="G36" i="63"/>
  <c r="F36" i="63"/>
  <c r="E36" i="63"/>
  <c r="D36" i="63"/>
  <c r="G30" i="63"/>
  <c r="F30" i="63"/>
  <c r="E30" i="63"/>
  <c r="D30" i="63"/>
  <c r="G29" i="63"/>
  <c r="F29" i="63"/>
  <c r="E29" i="63"/>
  <c r="D29" i="63"/>
  <c r="G28" i="63"/>
  <c r="F28" i="63"/>
  <c r="E28" i="63"/>
  <c r="D28" i="63"/>
  <c r="G27" i="63"/>
  <c r="F27" i="63"/>
  <c r="E27" i="63"/>
  <c r="D27" i="63"/>
  <c r="B12" i="63" a="1"/>
  <c r="B12" i="63" s="1"/>
  <c r="C8" i="63"/>
  <c r="C7" i="63"/>
  <c r="C6" i="63"/>
  <c r="C5" i="63"/>
  <c r="H90" i="71" l="1"/>
  <c r="H45" i="71"/>
  <c r="G31" i="69"/>
  <c r="G40" i="69"/>
  <c r="H90" i="70"/>
  <c r="H45" i="70"/>
  <c r="G31" i="68"/>
  <c r="C22" i="68" s="1"/>
  <c r="G40" i="68"/>
  <c r="H90" i="69"/>
  <c r="H45" i="69"/>
  <c r="C22" i="69"/>
  <c r="G31" i="67"/>
  <c r="G40" i="67"/>
  <c r="H90" i="68"/>
  <c r="H45" i="68"/>
  <c r="G31" i="66"/>
  <c r="G40" i="66"/>
  <c r="H90" i="67"/>
  <c r="H45" i="67"/>
  <c r="G31" i="65"/>
  <c r="H45" i="66"/>
  <c r="H90" i="66"/>
  <c r="G40" i="65"/>
  <c r="G31" i="64"/>
  <c r="G40" i="64"/>
  <c r="H90" i="65"/>
  <c r="H45" i="65"/>
  <c r="G31" i="63"/>
  <c r="G40" i="63"/>
  <c r="H45" i="64"/>
  <c r="H90" i="64"/>
  <c r="H45" i="63"/>
  <c r="H90" i="63"/>
  <c r="K14" i="4"/>
  <c r="K13" i="4"/>
  <c r="K12" i="4"/>
  <c r="K11" i="4"/>
  <c r="K10" i="4"/>
  <c r="K9" i="4"/>
  <c r="K8" i="4"/>
  <c r="K7" i="4"/>
  <c r="K6" i="4"/>
  <c r="K5" i="4"/>
  <c r="D27" i="35" a="1"/>
  <c r="D26" i="35" a="1"/>
  <c r="D24" i="35" a="1"/>
  <c r="F27" i="35" a="1"/>
  <c r="C22" i="63" l="1"/>
  <c r="C22" i="67"/>
  <c r="C22" i="66"/>
  <c r="C22" i="64"/>
  <c r="C22" i="65"/>
  <c r="F27" i="35"/>
  <c r="D27" i="35"/>
  <c r="J14" i="4" s="1"/>
  <c r="L14" i="4" s="1"/>
  <c r="D24" i="35"/>
  <c r="J11" i="4" s="1"/>
  <c r="L11" i="4" s="1"/>
  <c r="D26" i="35"/>
  <c r="J13" i="4" s="1"/>
  <c r="L13" i="4" s="1"/>
  <c r="F26" i="35" a="1"/>
  <c r="D20" i="35" a="1"/>
  <c r="H20" i="35" a="1"/>
  <c r="F21" i="35" a="1"/>
  <c r="D21" i="35" a="1"/>
  <c r="D19" i="35" a="1"/>
  <c r="D22" i="35" a="1"/>
  <c r="D25" i="35" a="1"/>
  <c r="F19" i="35" a="1"/>
  <c r="F25" i="35" a="1"/>
  <c r="D23" i="35" a="1"/>
  <c r="H27" i="35" a="1"/>
  <c r="H23" i="35" a="1"/>
  <c r="F23" i="35" a="1"/>
  <c r="F22" i="35" a="1"/>
  <c r="H26" i="35" a="1"/>
  <c r="F20" i="35" a="1"/>
  <c r="F24" i="35" a="1"/>
  <c r="H27" i="35" l="1"/>
  <c r="D25" i="35"/>
  <c r="J12" i="4" s="1"/>
  <c r="L12" i="4" s="1"/>
  <c r="F25" i="35"/>
  <c r="H26" i="35"/>
  <c r="F26" i="35"/>
  <c r="F24" i="35"/>
  <c r="D23" i="35"/>
  <c r="J10" i="4" s="1"/>
  <c r="L10" i="4" s="1"/>
  <c r="F23" i="35"/>
  <c r="D22" i="35"/>
  <c r="J9" i="4" s="1"/>
  <c r="L9" i="4" s="1"/>
  <c r="H23" i="35"/>
  <c r="D21" i="35"/>
  <c r="J8" i="4" s="1"/>
  <c r="L8" i="4" s="1"/>
  <c r="F19" i="35"/>
  <c r="D20" i="35"/>
  <c r="J7" i="4" s="1"/>
  <c r="L7" i="4" s="1"/>
  <c r="F21" i="35"/>
  <c r="F20" i="35"/>
  <c r="F22" i="35"/>
  <c r="H20" i="35"/>
  <c r="D19" i="35"/>
  <c r="J6" i="4" s="1"/>
  <c r="L6" i="4" s="1"/>
  <c r="H25" i="35" a="1"/>
  <c r="H21" i="35" a="1"/>
  <c r="H22" i="35" a="1"/>
  <c r="H19" i="35" a="1"/>
  <c r="H24" i="35" a="1"/>
  <c r="H19" i="35" l="1"/>
  <c r="H25" i="35"/>
  <c r="H21" i="35"/>
  <c r="H24" i="35"/>
  <c r="H22" i="35"/>
  <c r="I27" i="35" l="1"/>
  <c r="I26" i="35"/>
  <c r="I25" i="35"/>
  <c r="I24" i="35"/>
  <c r="I23" i="35"/>
  <c r="I22" i="35"/>
  <c r="I21" i="35"/>
  <c r="I20" i="35"/>
  <c r="I19" i="35"/>
  <c r="G27" i="35"/>
  <c r="G26" i="35"/>
  <c r="G25" i="35"/>
  <c r="G24" i="35"/>
  <c r="G23" i="35"/>
  <c r="G22" i="35"/>
  <c r="G21" i="35"/>
  <c r="G20" i="35"/>
  <c r="G19" i="35"/>
  <c r="E27" i="35"/>
  <c r="E26" i="35"/>
  <c r="E25" i="35"/>
  <c r="E24" i="35"/>
  <c r="E23" i="35"/>
  <c r="E22" i="35"/>
  <c r="E21" i="35"/>
  <c r="E20" i="35"/>
  <c r="E19" i="35"/>
  <c r="F4" i="4"/>
  <c r="C8" i="1"/>
  <c r="C7" i="1"/>
  <c r="C6" i="1"/>
  <c r="C5" i="1"/>
  <c r="F39" i="1"/>
  <c r="F38" i="1"/>
  <c r="F37" i="1"/>
  <c r="F36" i="1"/>
  <c r="E39" i="1"/>
  <c r="E38" i="1"/>
  <c r="E37" i="1"/>
  <c r="E36" i="1"/>
  <c r="D39" i="1"/>
  <c r="D38" i="1"/>
  <c r="D37" i="1"/>
  <c r="D36" i="1"/>
  <c r="F30" i="1"/>
  <c r="F29" i="1"/>
  <c r="F28" i="1"/>
  <c r="F27" i="1"/>
  <c r="E30" i="1"/>
  <c r="E29" i="1"/>
  <c r="E28" i="1"/>
  <c r="E27" i="1"/>
  <c r="D30" i="1"/>
  <c r="D29" i="1"/>
  <c r="D28" i="1"/>
  <c r="D27" i="1"/>
  <c r="B12" i="1" a="1"/>
  <c r="B12" i="1" s="1"/>
  <c r="G38" i="1" l="1"/>
  <c r="G39" i="1"/>
  <c r="G37" i="1"/>
  <c r="G28" i="1"/>
  <c r="H45" i="1"/>
  <c r="G30" i="1"/>
  <c r="H90" i="1" l="1"/>
  <c r="H17" i="3" l="1"/>
  <c r="H16" i="3"/>
  <c r="H15" i="3"/>
  <c r="H14" i="3"/>
  <c r="H13" i="3"/>
  <c r="H12" i="3"/>
  <c r="H11" i="3"/>
  <c r="H10" i="3"/>
  <c r="H9" i="3"/>
  <c r="H8" i="3"/>
  <c r="H7" i="3"/>
  <c r="G27" i="1" s="1"/>
  <c r="G29" i="1" l="1"/>
  <c r="G31" i="1" s="1"/>
  <c r="G36" i="1"/>
  <c r="G40" i="1" s="1"/>
  <c r="F18" i="35" a="1"/>
  <c r="D18" i="35" a="1"/>
  <c r="F18" i="35" l="1"/>
  <c r="G18" i="35" s="1"/>
  <c r="D18" i="35"/>
  <c r="C22" i="1"/>
  <c r="H18" i="35" a="1"/>
  <c r="H18" i="35" l="1"/>
  <c r="J5" i="4"/>
  <c r="L5" i="4" s="1"/>
  <c r="L4" i="4" s="1"/>
  <c r="D17" i="35" s="1"/>
  <c r="E18" i="35"/>
  <c r="H17" i="35" l="1"/>
  <c r="I18" i="35"/>
  <c r="E14" i="35" l="1"/>
  <c r="F14" i="3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<sst xmlns="http://schemas.openxmlformats.org/spreadsheetml/2006/main" count="677" uniqueCount="115">
  <si>
    <t>合計</t>
    <rPh sb="0" eb="2">
      <t>ゴウケイ</t>
    </rPh>
    <phoneticPr fontId="2"/>
  </si>
  <si>
    <t>t-CO2/年</t>
    <rPh sb="6" eb="7">
      <t>ネン</t>
    </rPh>
    <phoneticPr fontId="2"/>
  </si>
  <si>
    <t>対策内容</t>
    <rPh sb="0" eb="2">
      <t>タイサク</t>
    </rPh>
    <rPh sb="2" eb="4">
      <t>ナイヨウ</t>
    </rPh>
    <phoneticPr fontId="2"/>
  </si>
  <si>
    <t>１．対策概要</t>
    <rPh sb="2" eb="4">
      <t>タイサク</t>
    </rPh>
    <rPh sb="4" eb="6">
      <t>ガイヨウ</t>
    </rPh>
    <phoneticPr fontId="2"/>
  </si>
  <si>
    <t>２．対策効果</t>
    <rPh sb="2" eb="4">
      <t>タイサク</t>
    </rPh>
    <rPh sb="4" eb="6">
      <t>コウカ</t>
    </rPh>
    <phoneticPr fontId="2"/>
  </si>
  <si>
    <t>排出係数・発熱係数表</t>
    <rPh sb="0" eb="2">
      <t>ハイシュツ</t>
    </rPh>
    <rPh sb="2" eb="4">
      <t>ケイスウ</t>
    </rPh>
    <rPh sb="5" eb="7">
      <t>ハツネツ</t>
    </rPh>
    <rPh sb="7" eb="9">
      <t>ケイスウ</t>
    </rPh>
    <rPh sb="9" eb="10">
      <t>ヒョウ</t>
    </rPh>
    <phoneticPr fontId="1"/>
  </si>
  <si>
    <t>出典</t>
    <rPh sb="0" eb="2">
      <t>シュッテン</t>
    </rPh>
    <phoneticPr fontId="1"/>
  </si>
  <si>
    <t>地球温暖化対策事業効果算定ガイドブック＜補助事業申請者用＞　（令和７年３月改訂）</t>
    <phoneticPr fontId="1"/>
  </si>
  <si>
    <t>計算ファイル（F.省エネ設備用）[Excel]</t>
    <rPh sb="0" eb="2">
      <t>ケイサン</t>
    </rPh>
    <rPh sb="9" eb="10">
      <t>ショウ</t>
    </rPh>
    <rPh sb="12" eb="14">
      <t>セツビ</t>
    </rPh>
    <rPh sb="14" eb="15">
      <t>ヨウ</t>
    </rPh>
    <phoneticPr fontId="1"/>
  </si>
  <si>
    <t>排出係数</t>
    <rPh sb="0" eb="2">
      <t>ハイシュツ</t>
    </rPh>
    <rPh sb="2" eb="4">
      <t>ケイスウ</t>
    </rPh>
    <phoneticPr fontId="2"/>
  </si>
  <si>
    <t>排出係数</t>
    <rPh sb="0" eb="2">
      <t>ハイシュツ</t>
    </rPh>
    <rPh sb="2" eb="4">
      <t>ケイスウ</t>
    </rPh>
    <phoneticPr fontId="1"/>
  </si>
  <si>
    <t>ランニングコスト</t>
    <phoneticPr fontId="1"/>
  </si>
  <si>
    <t>No.</t>
    <phoneticPr fontId="1"/>
  </si>
  <si>
    <t>エネルギー種別</t>
    <rPh sb="5" eb="7">
      <t>シュベツ</t>
    </rPh>
    <phoneticPr fontId="2"/>
  </si>
  <si>
    <t>エネルギー種別</t>
    <rPh sb="5" eb="7">
      <t>シュベツ</t>
    </rPh>
    <phoneticPr fontId="1"/>
  </si>
  <si>
    <t>消費量単位</t>
    <rPh sb="0" eb="3">
      <t>ショウヒリョウ</t>
    </rPh>
    <rPh sb="3" eb="5">
      <t>タンイ</t>
    </rPh>
    <phoneticPr fontId="1"/>
  </si>
  <si>
    <t>係数</t>
    <rPh sb="0" eb="2">
      <t>ケイスウ</t>
    </rPh>
    <phoneticPr fontId="1"/>
  </si>
  <si>
    <t>単位</t>
    <rPh sb="0" eb="2">
      <t>タンイ</t>
    </rPh>
    <phoneticPr fontId="1"/>
  </si>
  <si>
    <t>商用電力</t>
    <rPh sb="0" eb="2">
      <t>ショウヨウ</t>
    </rPh>
    <rPh sb="2" eb="4">
      <t>デンリョク</t>
    </rPh>
    <phoneticPr fontId="1"/>
  </si>
  <si>
    <t>kWh/年</t>
    <rPh sb="4" eb="5">
      <t>ネン</t>
    </rPh>
    <phoneticPr fontId="1"/>
  </si>
  <si>
    <t>kgCO2/kWh</t>
    <phoneticPr fontId="1"/>
  </si>
  <si>
    <t>t-CO2/kWh</t>
    <phoneticPr fontId="1"/>
  </si>
  <si>
    <t>円/kWh</t>
    <rPh sb="0" eb="1">
      <t>エン</t>
    </rPh>
    <phoneticPr fontId="1"/>
  </si>
  <si>
    <t>都市ガス</t>
    <rPh sb="0" eb="2">
      <t>トシ</t>
    </rPh>
    <phoneticPr fontId="1"/>
  </si>
  <si>
    <r>
      <t>Nm</t>
    </r>
    <r>
      <rPr>
        <vertAlign val="superscript"/>
        <sz val="11"/>
        <rFont val="Meiryo UI"/>
        <family val="3"/>
        <charset val="128"/>
      </rPr>
      <t>3</t>
    </r>
    <r>
      <rPr>
        <sz val="11"/>
        <rFont val="Meiryo UI"/>
        <family val="3"/>
        <charset val="128"/>
      </rPr>
      <t>/年</t>
    </r>
    <rPh sb="4" eb="5">
      <t>ネン</t>
    </rPh>
    <phoneticPr fontId="1"/>
  </si>
  <si>
    <r>
      <t>kgCO2/Nm</t>
    </r>
    <r>
      <rPr>
        <vertAlign val="superscript"/>
        <sz val="11"/>
        <rFont val="Meiryo UI"/>
        <family val="3"/>
        <charset val="128"/>
      </rPr>
      <t>3</t>
    </r>
    <phoneticPr fontId="1"/>
  </si>
  <si>
    <r>
      <t>t-CO2/Nm</t>
    </r>
    <r>
      <rPr>
        <vertAlign val="superscript"/>
        <sz val="11"/>
        <rFont val="Meiryo UI"/>
        <family val="3"/>
        <charset val="128"/>
      </rPr>
      <t>3</t>
    </r>
    <phoneticPr fontId="1"/>
  </si>
  <si>
    <r>
      <t>円/Nm</t>
    </r>
    <r>
      <rPr>
        <vertAlign val="superscript"/>
        <sz val="11"/>
        <rFont val="Meiryo UI"/>
        <family val="3"/>
        <charset val="128"/>
      </rPr>
      <t>3</t>
    </r>
    <rPh sb="0" eb="1">
      <t>エン</t>
    </rPh>
    <phoneticPr fontId="1"/>
  </si>
  <si>
    <t>輸入一般炭</t>
    <rPh sb="0" eb="2">
      <t>ユニュウ</t>
    </rPh>
    <rPh sb="2" eb="4">
      <t>イッパン</t>
    </rPh>
    <rPh sb="4" eb="5">
      <t>タン</t>
    </rPh>
    <phoneticPr fontId="1"/>
  </si>
  <si>
    <t>kg/年</t>
    <rPh sb="3" eb="4">
      <t>ネン</t>
    </rPh>
    <phoneticPr fontId="1"/>
  </si>
  <si>
    <t>kgCO2/kg</t>
    <phoneticPr fontId="1"/>
  </si>
  <si>
    <t>t-CO2/kg</t>
    <phoneticPr fontId="1"/>
  </si>
  <si>
    <t>円/kg</t>
    <rPh sb="0" eb="1">
      <t>エン</t>
    </rPh>
    <phoneticPr fontId="1"/>
  </si>
  <si>
    <t>LPG</t>
    <phoneticPr fontId="1"/>
  </si>
  <si>
    <t>LNG</t>
    <phoneticPr fontId="1"/>
  </si>
  <si>
    <t>灯油</t>
    <rPh sb="0" eb="2">
      <t>トウユ</t>
    </rPh>
    <phoneticPr fontId="1"/>
  </si>
  <si>
    <t>L/年</t>
    <rPh sb="2" eb="3">
      <t>ネン</t>
    </rPh>
    <phoneticPr fontId="1"/>
  </si>
  <si>
    <t>kgCO2/L</t>
    <phoneticPr fontId="1"/>
  </si>
  <si>
    <t>t-CO2/L</t>
    <phoneticPr fontId="1"/>
  </si>
  <si>
    <t>円/L</t>
    <rPh sb="0" eb="1">
      <t>エン</t>
    </rPh>
    <phoneticPr fontId="1"/>
  </si>
  <si>
    <t>A重油</t>
    <rPh sb="1" eb="3">
      <t>ジュウユ</t>
    </rPh>
    <phoneticPr fontId="1"/>
  </si>
  <si>
    <t>B・C重油</t>
    <rPh sb="3" eb="5">
      <t>ジュウユ</t>
    </rPh>
    <phoneticPr fontId="1"/>
  </si>
  <si>
    <t>揮発油(ガソリン)</t>
    <rPh sb="0" eb="3">
      <t>キハツユ</t>
    </rPh>
    <phoneticPr fontId="1"/>
  </si>
  <si>
    <t>軽油</t>
    <rPh sb="0" eb="2">
      <t>ケイユ</t>
    </rPh>
    <phoneticPr fontId="1"/>
  </si>
  <si>
    <t>ジェット燃料</t>
    <rPh sb="4" eb="6">
      <t>ネンリョウ</t>
    </rPh>
    <phoneticPr fontId="1"/>
  </si>
  <si>
    <t>年間エネルギー使用量</t>
    <rPh sb="0" eb="2">
      <t>ネンカン</t>
    </rPh>
    <rPh sb="7" eb="10">
      <t>シヨウリョウ</t>
    </rPh>
    <phoneticPr fontId="2"/>
  </si>
  <si>
    <t>年間CO2排出量</t>
    <rPh sb="0" eb="2">
      <t>ネンカン</t>
    </rPh>
    <rPh sb="5" eb="8">
      <t>ハイシュツリョウ</t>
    </rPh>
    <phoneticPr fontId="2"/>
  </si>
  <si>
    <t>t-CO2/年</t>
    <rPh sb="6" eb="7">
      <t>ネン</t>
    </rPh>
    <phoneticPr fontId="1"/>
  </si>
  <si>
    <t>年間CO2削減量</t>
    <rPh sb="0" eb="2">
      <t>ネンカン</t>
    </rPh>
    <rPh sb="5" eb="8">
      <t>サクゲンリョウ</t>
    </rPh>
    <phoneticPr fontId="2"/>
  </si>
  <si>
    <t>４．設備更新前後の比較図</t>
    <rPh sb="2" eb="4">
      <t>セツビ</t>
    </rPh>
    <rPh sb="4" eb="6">
      <t>コウシン</t>
    </rPh>
    <rPh sb="6" eb="8">
      <t>ゼンゴ</t>
    </rPh>
    <rPh sb="9" eb="11">
      <t>ヒカク</t>
    </rPh>
    <rPh sb="11" eb="12">
      <t>ズ</t>
    </rPh>
    <phoneticPr fontId="2"/>
  </si>
  <si>
    <t>kgCO2/●</t>
    <phoneticPr fontId="1"/>
  </si>
  <si>
    <t>産業用蒸気</t>
  </si>
  <si>
    <t>t-CO2/GJ</t>
  </si>
  <si>
    <t>GJ/年</t>
    <rPh sb="3" eb="4">
      <t>ネン</t>
    </rPh>
    <phoneticPr fontId="1"/>
  </si>
  <si>
    <t>温水</t>
    <phoneticPr fontId="1"/>
  </si>
  <si>
    <t>冷水</t>
    <phoneticPr fontId="1"/>
  </si>
  <si>
    <t>←本事業用に「R6H_SHIFTモニタリング報告ガイドライン」から転記</t>
    <rPh sb="1" eb="4">
      <t>ホンジギョウ</t>
    </rPh>
    <rPh sb="4" eb="5">
      <t>ヨウ</t>
    </rPh>
    <rPh sb="22" eb="24">
      <t>ホウコク</t>
    </rPh>
    <rPh sb="33" eb="35">
      <t>テンキ</t>
    </rPh>
    <phoneticPr fontId="1"/>
  </si>
  <si>
    <t>蒸気(産業用のものは除く)</t>
    <phoneticPr fontId="1"/>
  </si>
  <si>
    <t>その他(名称を入力)</t>
    <rPh sb="2" eb="3">
      <t>タ</t>
    </rPh>
    <rPh sb="4" eb="6">
      <t>メイショウ</t>
    </rPh>
    <rPh sb="7" eb="9">
      <t>ニュウリョク</t>
    </rPh>
    <phoneticPr fontId="1"/>
  </si>
  <si>
    <t>←本事業用に「F.省エネ設備用」から転記・一部加工</t>
    <rPh sb="1" eb="4">
      <t>ホンジギョウ</t>
    </rPh>
    <rPh sb="4" eb="5">
      <t>ヨウ</t>
    </rPh>
    <rPh sb="18" eb="20">
      <t>テンキ</t>
    </rPh>
    <rPh sb="21" eb="23">
      <t>イチブ</t>
    </rPh>
    <rPh sb="23" eb="25">
      <t>カコウ</t>
    </rPh>
    <phoneticPr fontId="1"/>
  </si>
  <si>
    <t>(単位を入力)</t>
    <rPh sb="1" eb="3">
      <t>タンイ</t>
    </rPh>
    <rPh sb="4" eb="6">
      <t>ニュウリョク</t>
    </rPh>
    <phoneticPr fontId="1"/>
  </si>
  <si>
    <t>(係数を入力)</t>
    <rPh sb="1" eb="3">
      <t>ケイスウ</t>
    </rPh>
    <rPh sb="4" eb="6">
      <t>ニュウリョク</t>
    </rPh>
    <phoneticPr fontId="1"/>
  </si>
  <si>
    <t>事業番号</t>
    <rPh sb="0" eb="2">
      <t>ジギョウ</t>
    </rPh>
    <rPh sb="2" eb="4">
      <t>バンゴウ</t>
    </rPh>
    <phoneticPr fontId="2"/>
  </si>
  <si>
    <t>工場・事業場名</t>
    <rPh sb="0" eb="2">
      <t>コウジョウ</t>
    </rPh>
    <rPh sb="3" eb="6">
      <t>ジギョウジョウ</t>
    </rPh>
    <rPh sb="6" eb="7">
      <t>メイ</t>
    </rPh>
    <phoneticPr fontId="2"/>
  </si>
  <si>
    <t>「CO2削減効果算定ツール」を使用した</t>
    <rPh sb="4" eb="6">
      <t>サクゲン</t>
    </rPh>
    <rPh sb="6" eb="8">
      <t>コウカ</t>
    </rPh>
    <rPh sb="8" eb="10">
      <t>サンテイ</t>
    </rPh>
    <rPh sb="15" eb="17">
      <t>シヨウ</t>
    </rPh>
    <phoneticPr fontId="1"/>
  </si>
  <si>
    <t>「CO2削減効果算定ガイドライン」に則って算定した</t>
    <rPh sb="4" eb="6">
      <t>サクゲン</t>
    </rPh>
    <rPh sb="6" eb="8">
      <t>コウカ</t>
    </rPh>
    <rPh sb="8" eb="10">
      <t>サンテイ</t>
    </rPh>
    <rPh sb="18" eb="19">
      <t>ノット</t>
    </rPh>
    <rPh sb="21" eb="23">
      <t>サンテイ</t>
    </rPh>
    <phoneticPr fontId="1"/>
  </si>
  <si>
    <t>事業者名※</t>
    <rPh sb="0" eb="3">
      <t>ジギョウシャ</t>
    </rPh>
    <rPh sb="3" eb="4">
      <t>メイ</t>
    </rPh>
    <phoneticPr fontId="1"/>
  </si>
  <si>
    <t>※事業者名には、工場・事業場の所有者を入力してください。</t>
    <rPh sb="1" eb="4">
      <t>ジギョウシャ</t>
    </rPh>
    <rPh sb="4" eb="5">
      <t>メイ</t>
    </rPh>
    <rPh sb="19" eb="21">
      <t>ニュウリョク</t>
    </rPh>
    <phoneticPr fontId="1"/>
  </si>
  <si>
    <t>更新前設備名称</t>
    <rPh sb="0" eb="3">
      <t>コウシンマエ</t>
    </rPh>
    <rPh sb="3" eb="5">
      <t>セツビ</t>
    </rPh>
    <rPh sb="5" eb="7">
      <t>メイショウ</t>
    </rPh>
    <phoneticPr fontId="2"/>
  </si>
  <si>
    <t>更新後設備名称</t>
    <rPh sb="0" eb="3">
      <t>コウシンゴ</t>
    </rPh>
    <rPh sb="3" eb="5">
      <t>セツビ</t>
    </rPh>
    <rPh sb="5" eb="7">
      <t>メイショウ</t>
    </rPh>
    <phoneticPr fontId="2"/>
  </si>
  <si>
    <t>①【設備更新前】</t>
    <rPh sb="2" eb="4">
      <t>セツビ</t>
    </rPh>
    <rPh sb="4" eb="6">
      <t>コウシン</t>
    </rPh>
    <rPh sb="6" eb="7">
      <t>マエ</t>
    </rPh>
    <phoneticPr fontId="2"/>
  </si>
  <si>
    <t>②【設備更新後】</t>
    <rPh sb="2" eb="4">
      <t>セツビ</t>
    </rPh>
    <rPh sb="4" eb="6">
      <t>コウシン</t>
    </rPh>
    <rPh sb="6" eb="7">
      <t>ゴ</t>
    </rPh>
    <phoneticPr fontId="2"/>
  </si>
  <si>
    <t>②【設備更新後】</t>
    <phoneticPr fontId="2"/>
  </si>
  <si>
    <t>＜CO2削減算定資料＞</t>
    <rPh sb="4" eb="6">
      <t>サクゲン</t>
    </rPh>
    <rPh sb="6" eb="8">
      <t>サンテイ</t>
    </rPh>
    <rPh sb="8" eb="10">
      <t>シリョウ</t>
    </rPh>
    <phoneticPr fontId="1"/>
  </si>
  <si>
    <r>
      <rPr>
        <b/>
        <sz val="8"/>
        <rFont val="ＭＳ ゴシック"/>
        <family val="3"/>
        <charset val="128"/>
      </rPr>
      <t>注１）</t>
    </r>
    <r>
      <rPr>
        <sz val="8"/>
        <rFont val="ＭＳ ゴシック"/>
        <family val="3"/>
        <charset val="128"/>
      </rPr>
      <t>選択肢にないエネルギー種別の場合は、エネルギー種別の名称、年間エネルギー消費量の単位、排出係数および排出係数の単位についても記入する。※プルダウンまたは計算式により表示されている内容を削除し、直接入力してください。</t>
    </r>
    <rPh sb="0" eb="1">
      <t>チュウ</t>
    </rPh>
    <rPh sb="3" eb="5">
      <t>センタク</t>
    </rPh>
    <rPh sb="29" eb="31">
      <t>メイショウ</t>
    </rPh>
    <rPh sb="32" eb="34">
      <t>ネンカン</t>
    </rPh>
    <rPh sb="39" eb="42">
      <t>ショウヒリョウ</t>
    </rPh>
    <rPh sb="43" eb="45">
      <t>タンイ</t>
    </rPh>
    <rPh sb="46" eb="48">
      <t>ハイシュツ</t>
    </rPh>
    <rPh sb="48" eb="50">
      <t>ケイスウ</t>
    </rPh>
    <rPh sb="53" eb="55">
      <t>ハイシュツ</t>
    </rPh>
    <rPh sb="55" eb="57">
      <t>ケイスウ</t>
    </rPh>
    <rPh sb="58" eb="60">
      <t>タンイ</t>
    </rPh>
    <rPh sb="65" eb="67">
      <t>キニュウ</t>
    </rPh>
    <phoneticPr fontId="1"/>
  </si>
  <si>
    <t>③【設備更新前】年間エネルギー使用量の計算式で使用する各数値の説明とその根拠</t>
    <rPh sb="2" eb="4">
      <t>セツビ</t>
    </rPh>
    <rPh sb="4" eb="6">
      <t>コウシン</t>
    </rPh>
    <rPh sb="6" eb="7">
      <t>マエ</t>
    </rPh>
    <rPh sb="8" eb="10">
      <t>ネンカン</t>
    </rPh>
    <rPh sb="15" eb="18">
      <t>シヨウリョウ</t>
    </rPh>
    <rPh sb="19" eb="21">
      <t>ケイサン</t>
    </rPh>
    <rPh sb="21" eb="22">
      <t>シキ</t>
    </rPh>
    <rPh sb="23" eb="25">
      <t>シヨウ</t>
    </rPh>
    <rPh sb="27" eb="30">
      <t>カクスウチ</t>
    </rPh>
    <rPh sb="31" eb="33">
      <t>セツメイ</t>
    </rPh>
    <rPh sb="36" eb="38">
      <t>コンキョ</t>
    </rPh>
    <phoneticPr fontId="2"/>
  </si>
  <si>
    <t>⑤【設備更新後】年間エネルギー使用量の計算式で使用する各数値の説明とその根拠</t>
    <rPh sb="2" eb="4">
      <t>セツビ</t>
    </rPh>
    <rPh sb="4" eb="6">
      <t>コウシン</t>
    </rPh>
    <rPh sb="6" eb="7">
      <t>ゴ</t>
    </rPh>
    <rPh sb="8" eb="10">
      <t>ネンカン</t>
    </rPh>
    <rPh sb="15" eb="18">
      <t>シヨウリョウ</t>
    </rPh>
    <rPh sb="19" eb="21">
      <t>ケイサン</t>
    </rPh>
    <rPh sb="21" eb="22">
      <t>シキ</t>
    </rPh>
    <rPh sb="23" eb="25">
      <t>シヨウ</t>
    </rPh>
    <rPh sb="27" eb="30">
      <t>カクスウチ</t>
    </rPh>
    <rPh sb="31" eb="33">
      <t>セツメイ</t>
    </rPh>
    <rPh sb="36" eb="38">
      <t>コンキョ</t>
    </rPh>
    <phoneticPr fontId="2"/>
  </si>
  <si>
    <t>①算定方法</t>
    <rPh sb="1" eb="3">
      <t>サンテイ</t>
    </rPh>
    <rPh sb="3" eb="5">
      <t>ホウホウ</t>
    </rPh>
    <phoneticPr fontId="1"/>
  </si>
  <si>
    <t>②【設備更新前】年間エネルギー使用量の計算方法と計算式</t>
    <rPh sb="2" eb="4">
      <t>セツビ</t>
    </rPh>
    <rPh sb="4" eb="6">
      <t>コウシン</t>
    </rPh>
    <rPh sb="6" eb="7">
      <t>マエ</t>
    </rPh>
    <rPh sb="8" eb="10">
      <t>ネンカン</t>
    </rPh>
    <rPh sb="15" eb="18">
      <t>シヨウリョウ</t>
    </rPh>
    <rPh sb="19" eb="21">
      <t>ケイサン</t>
    </rPh>
    <rPh sb="21" eb="23">
      <t>ホウホウ</t>
    </rPh>
    <rPh sb="24" eb="26">
      <t>ケイサン</t>
    </rPh>
    <rPh sb="26" eb="27">
      <t>シキ</t>
    </rPh>
    <phoneticPr fontId="2"/>
  </si>
  <si>
    <t>３．年間エネルギー使用量の算定</t>
    <rPh sb="2" eb="4">
      <t>ネンカン</t>
    </rPh>
    <rPh sb="9" eb="11">
      <t>シヨウ</t>
    </rPh>
    <rPh sb="11" eb="12">
      <t>リョウ</t>
    </rPh>
    <rPh sb="13" eb="15">
      <t>サンテイ</t>
    </rPh>
    <phoneticPr fontId="2"/>
  </si>
  <si>
    <t>④【設備更新後】年間エネルギー使用量の計算方法と計算式</t>
    <rPh sb="2" eb="4">
      <t>セツビ</t>
    </rPh>
    <rPh sb="4" eb="6">
      <t>コウシン</t>
    </rPh>
    <rPh sb="6" eb="7">
      <t>ゴ</t>
    </rPh>
    <rPh sb="8" eb="10">
      <t>ネンカン</t>
    </rPh>
    <rPh sb="15" eb="18">
      <t>シヨウリョウ</t>
    </rPh>
    <rPh sb="19" eb="21">
      <t>ケイサン</t>
    </rPh>
    <rPh sb="21" eb="23">
      <t>ホウホウ</t>
    </rPh>
    <rPh sb="24" eb="26">
      <t>ケイサン</t>
    </rPh>
    <rPh sb="26" eb="27">
      <t>シキ</t>
    </rPh>
    <phoneticPr fontId="2"/>
  </si>
  <si>
    <t>←本事業用に「R6補改修支援_CO2削減計画書_CO2排出量計算書sf06Hb2_t1_r2」から転記</t>
    <rPh sb="1" eb="4">
      <t>ホンジギョウ</t>
    </rPh>
    <rPh sb="4" eb="5">
      <t>ヨウ</t>
    </rPh>
    <rPh sb="49" eb="51">
      <t>テンキ</t>
    </rPh>
    <phoneticPr fontId="1"/>
  </si>
  <si>
    <t>セル色表示/非表示用</t>
    <rPh sb="2" eb="3">
      <t>ショク</t>
    </rPh>
    <rPh sb="3" eb="5">
      <t>ヒョウジ</t>
    </rPh>
    <rPh sb="6" eb="9">
      <t>ヒヒョウジ</t>
    </rPh>
    <rPh sb="9" eb="10">
      <t>ヨウ</t>
    </rPh>
    <phoneticPr fontId="1"/>
  </si>
  <si>
    <t>企業分類</t>
    <rPh sb="0" eb="2">
      <t>キギョウ</t>
    </rPh>
    <rPh sb="2" eb="4">
      <t>ブンルイ</t>
    </rPh>
    <phoneticPr fontId="1"/>
  </si>
  <si>
    <t>大企業（削減率３０％）</t>
    <rPh sb="0" eb="3">
      <t>ダイキギョウ</t>
    </rPh>
    <rPh sb="4" eb="7">
      <t>サクゲンリツ</t>
    </rPh>
    <phoneticPr fontId="1"/>
  </si>
  <si>
    <t>中堅企業（削減率２０％）</t>
    <rPh sb="0" eb="2">
      <t>チュウケン</t>
    </rPh>
    <rPh sb="2" eb="4">
      <t>キギョウ</t>
    </rPh>
    <rPh sb="5" eb="8">
      <t>サクゲンリツ</t>
    </rPh>
    <phoneticPr fontId="1"/>
  </si>
  <si>
    <t>中小企業（削減率１０％）</t>
    <rPh sb="0" eb="4">
      <t>チュウショウキギョウ</t>
    </rPh>
    <rPh sb="5" eb="8">
      <t>サクゲンリツ</t>
    </rPh>
    <phoneticPr fontId="1"/>
  </si>
  <si>
    <t>設備更新前年間CO2排出量</t>
    <rPh sb="0" eb="2">
      <t>セツビ</t>
    </rPh>
    <rPh sb="2" eb="4">
      <t>コウシン</t>
    </rPh>
    <rPh sb="4" eb="5">
      <t>マエ</t>
    </rPh>
    <rPh sb="5" eb="7">
      <t>ネンカン</t>
    </rPh>
    <rPh sb="10" eb="13">
      <t>ハイシュツリョウ</t>
    </rPh>
    <phoneticPr fontId="1"/>
  </si>
  <si>
    <t>設備更新後年間CO2排出量</t>
    <rPh sb="0" eb="2">
      <t>セツビ</t>
    </rPh>
    <rPh sb="2" eb="4">
      <t>コウシン</t>
    </rPh>
    <rPh sb="4" eb="5">
      <t>ゴ</t>
    </rPh>
    <rPh sb="5" eb="7">
      <t>ネンカン</t>
    </rPh>
    <rPh sb="10" eb="13">
      <t>ハイシュツリョウ</t>
    </rPh>
    <phoneticPr fontId="1"/>
  </si>
  <si>
    <t>個票別年間CO2削減量</t>
    <rPh sb="0" eb="2">
      <t>コヒョウ</t>
    </rPh>
    <rPh sb="2" eb="3">
      <t>ベツ</t>
    </rPh>
    <rPh sb="3" eb="5">
      <t>ネンカン</t>
    </rPh>
    <rPh sb="8" eb="11">
      <t>サクゲンリョウ</t>
    </rPh>
    <phoneticPr fontId="1"/>
  </si>
  <si>
    <t>対策個票 合計</t>
    <rPh sb="0" eb="2">
      <t>タイサク</t>
    </rPh>
    <rPh sb="2" eb="4">
      <t>コヒョウ</t>
    </rPh>
    <rPh sb="5" eb="7">
      <t>ゴウケイ</t>
    </rPh>
    <phoneticPr fontId="1"/>
  </si>
  <si>
    <t>個票1</t>
    <rPh sb="0" eb="2">
      <t>コヒョウ</t>
    </rPh>
    <phoneticPr fontId="1"/>
  </si>
  <si>
    <t>個票2</t>
    <rPh sb="0" eb="2">
      <t>コヒョウ</t>
    </rPh>
    <phoneticPr fontId="1"/>
  </si>
  <si>
    <t>個票3</t>
    <rPh sb="0" eb="2">
      <t>コヒョウ</t>
    </rPh>
    <phoneticPr fontId="1"/>
  </si>
  <si>
    <t>個票4</t>
    <rPh sb="0" eb="2">
      <t>コヒョウ</t>
    </rPh>
    <phoneticPr fontId="1"/>
  </si>
  <si>
    <t>個票5</t>
    <rPh sb="0" eb="2">
      <t>コヒョウ</t>
    </rPh>
    <phoneticPr fontId="1"/>
  </si>
  <si>
    <t>個票6</t>
    <rPh sb="0" eb="2">
      <t>コヒョウ</t>
    </rPh>
    <phoneticPr fontId="1"/>
  </si>
  <si>
    <t>個票7</t>
    <rPh sb="0" eb="2">
      <t>コヒョウ</t>
    </rPh>
    <phoneticPr fontId="1"/>
  </si>
  <si>
    <t>個票8</t>
    <rPh sb="0" eb="2">
      <t>コヒョウ</t>
    </rPh>
    <phoneticPr fontId="1"/>
  </si>
  <si>
    <t>個票9</t>
    <rPh sb="0" eb="2">
      <t>コヒョウ</t>
    </rPh>
    <phoneticPr fontId="1"/>
  </si>
  <si>
    <t>個票10</t>
    <rPh sb="0" eb="2">
      <t>コヒョウ</t>
    </rPh>
    <phoneticPr fontId="1"/>
  </si>
  <si>
    <t>【総括表】</t>
    <rPh sb="1" eb="4">
      <t>ソウカツヒョウ</t>
    </rPh>
    <phoneticPr fontId="1"/>
  </si>
  <si>
    <t>目標削減率</t>
    <rPh sb="0" eb="2">
      <t>モクヒョウ</t>
    </rPh>
    <rPh sb="2" eb="5">
      <t>サクゲンリツ</t>
    </rPh>
    <phoneticPr fontId="1"/>
  </si>
  <si>
    <t>事業者名※1</t>
    <rPh sb="0" eb="3">
      <t>ジギョウシャ</t>
    </rPh>
    <rPh sb="3" eb="4">
      <t>メイ</t>
    </rPh>
    <phoneticPr fontId="1"/>
  </si>
  <si>
    <t>※1：事業者名には、工場・事業場の所有者を入力してください。</t>
    <rPh sb="3" eb="6">
      <t>ジギョウシャ</t>
    </rPh>
    <rPh sb="6" eb="7">
      <t>メイ</t>
    </rPh>
    <rPh sb="21" eb="23">
      <t>ニュウリョク</t>
    </rPh>
    <phoneticPr fontId="1"/>
  </si>
  <si>
    <t>※2</t>
    <phoneticPr fontId="1"/>
  </si>
  <si>
    <t>※2：個票合計CO2削減率を算定する際に、分母の設備更新前年間CO2排出量の合計に算入しない場合には「×」を入力してください。</t>
    <rPh sb="3" eb="5">
      <t>コヒョウ</t>
    </rPh>
    <rPh sb="5" eb="7">
      <t>ゴウケイ</t>
    </rPh>
    <rPh sb="10" eb="13">
      <t>サクゲンリツ</t>
    </rPh>
    <rPh sb="14" eb="16">
      <t>サンテイ</t>
    </rPh>
    <rPh sb="18" eb="19">
      <t>サイ</t>
    </rPh>
    <rPh sb="21" eb="23">
      <t>ブンボ</t>
    </rPh>
    <rPh sb="24" eb="26">
      <t>セツビ</t>
    </rPh>
    <rPh sb="26" eb="28">
      <t>コウシン</t>
    </rPh>
    <rPh sb="28" eb="29">
      <t>マエ</t>
    </rPh>
    <rPh sb="29" eb="31">
      <t>ネンカン</t>
    </rPh>
    <rPh sb="34" eb="37">
      <t>ハイシュツリョウ</t>
    </rPh>
    <rPh sb="38" eb="40">
      <t>ゴウケイ</t>
    </rPh>
    <rPh sb="41" eb="43">
      <t>サンニュウ</t>
    </rPh>
    <rPh sb="46" eb="48">
      <t>バアイ</t>
    </rPh>
    <rPh sb="54" eb="56">
      <t>ニュウリョク</t>
    </rPh>
    <phoneticPr fontId="1"/>
  </si>
  <si>
    <t>t-CO2/年(a)</t>
    <phoneticPr fontId="1"/>
  </si>
  <si>
    <t>t-CO2/年(b)</t>
    <phoneticPr fontId="1"/>
  </si>
  <si>
    <t>個票合計CO2削減率(b÷a)　　：</t>
    <rPh sb="0" eb="2">
      <t>コヒョウ</t>
    </rPh>
    <rPh sb="2" eb="4">
      <t>ゴウケイ</t>
    </rPh>
    <rPh sb="7" eb="10">
      <t>サクゲンリツ</t>
    </rPh>
    <phoneticPr fontId="1"/>
  </si>
  <si>
    <r>
      <t>令和8年度</t>
    </r>
    <r>
      <rPr>
        <b/>
        <sz val="11"/>
        <color rgb="FF000000"/>
        <rFont val="ＭＳ ゴシック"/>
        <family val="2"/>
        <charset val="128"/>
      </rPr>
      <t>Scope3</t>
    </r>
    <r>
      <rPr>
        <b/>
        <sz val="11"/>
        <color rgb="FF000000"/>
        <rFont val="ＭＳ ゴシック"/>
        <family val="3"/>
        <charset val="128"/>
      </rPr>
      <t>排出量削減のための企業間連携による省</t>
    </r>
    <r>
      <rPr>
        <b/>
        <sz val="11"/>
        <color rgb="FF000000"/>
        <rFont val="ＭＳ ゴシック"/>
        <family val="2"/>
        <charset val="128"/>
      </rPr>
      <t>CO2</t>
    </r>
    <r>
      <rPr>
        <b/>
        <sz val="11"/>
        <color rgb="FF000000"/>
        <rFont val="ＭＳ ゴシック"/>
        <family val="3"/>
        <charset val="128"/>
      </rPr>
      <t>設備投資促進事業</t>
    </r>
    <rPh sb="0" eb="2">
      <t>レイワ</t>
    </rPh>
    <rPh sb="3" eb="5">
      <t>ネンド</t>
    </rPh>
    <rPh sb="11" eb="14">
      <t>ハイシュツリョウ</t>
    </rPh>
    <rPh sb="14" eb="16">
      <t>サクゲン</t>
    </rPh>
    <rPh sb="20" eb="23">
      <t>キギョウカン</t>
    </rPh>
    <rPh sb="23" eb="25">
      <t>レンケイ</t>
    </rPh>
    <rPh sb="28" eb="29">
      <t>ショウ</t>
    </rPh>
    <rPh sb="32" eb="34">
      <t>セツビ</t>
    </rPh>
    <rPh sb="34" eb="36">
      <t>トウシ</t>
    </rPh>
    <rPh sb="36" eb="38">
      <t>ソクシン</t>
    </rPh>
    <rPh sb="38" eb="40">
      <t>ジギョウ</t>
    </rPh>
    <phoneticPr fontId="1"/>
  </si>
  <si>
    <t>　　算入しない例：個票1で空調の電化を行い、個票2で電化した個票1の空調の電力を再エネに変更した場合、個票2は「×」となります。</t>
    <rPh sb="2" eb="4">
      <t>サンニュウ</t>
    </rPh>
    <rPh sb="7" eb="8">
      <t>レイ</t>
    </rPh>
    <rPh sb="9" eb="11">
      <t>コヒョウ</t>
    </rPh>
    <rPh sb="13" eb="15">
      <t>クウチョウ</t>
    </rPh>
    <rPh sb="16" eb="18">
      <t>デンカ</t>
    </rPh>
    <rPh sb="19" eb="20">
      <t>オコナ</t>
    </rPh>
    <rPh sb="22" eb="24">
      <t>コヒョウ</t>
    </rPh>
    <rPh sb="26" eb="28">
      <t>デンカ</t>
    </rPh>
    <rPh sb="34" eb="36">
      <t>クウチョウ</t>
    </rPh>
    <rPh sb="37" eb="39">
      <t>デンリョク</t>
    </rPh>
    <rPh sb="40" eb="41">
      <t>サイ</t>
    </rPh>
    <rPh sb="44" eb="46">
      <t>ヘンコウ</t>
    </rPh>
    <rPh sb="48" eb="50">
      <t>バアイ</t>
    </rPh>
    <rPh sb="51" eb="53">
      <t>コヒョウ</t>
    </rPh>
    <phoneticPr fontId="1"/>
  </si>
  <si>
    <t>交付申請書[別紙1-4 実施計画書 CO2排出量等]他へ転記するCO2排出量・削減量は、本表の個票別数値をそのまま転記して下さい。
また、少数点以下を端数処理して転記しないこと。</t>
    <phoneticPr fontId="1"/>
  </si>
  <si>
    <t>注意</t>
    <rPh sb="0" eb="2">
      <t>チュウイ</t>
    </rPh>
    <phoneticPr fontId="1"/>
  </si>
  <si>
    <t xml:space="preserve"> Ｓ０８－＊＊＊－＊＊－＊＊(協会から通知される工場・事業場別番号を記入ください。)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</si>
</sst>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#,##0_ ;[Red]\-#,##0\ "/>
    <numFmt numFmtId="178" formatCode="#,##0_ "/>
  </numFmts>
  <fonts count="32" x14ac:knownFonts="1"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vertAlign val="superscript"/>
      <sz val="11"/>
      <name val="Meiryo UI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C00000"/>
      <name val="Meiryo UI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color theme="0" tint="-0.499984740745262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11"/>
      <color rgb="FF000000"/>
      <name val="ＭＳ ゴシック"/>
      <family val="2"/>
      <charset val="128"/>
    </font>
    <font>
      <b/>
      <sz val="9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rgb="FFC00000"/>
      <name val="Meiryo UI"/>
      <family val="3"/>
      <charset val="128"/>
    </font>
    <font>
      <b/>
      <sz val="11"/>
      <name val="ＭＳ 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3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 style="thin">
        <color auto="1"/>
      </diagonal>
    </border>
    <border diagonalUp="1"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 style="thin">
        <color auto="1"/>
      </diagonal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</cellStyleXfs>
  <cellXfs count="206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6" borderId="18" xfId="1" applyFont="1" applyFill="1" applyBorder="1">
      <alignment vertical="center"/>
    </xf>
    <xf numFmtId="0" fontId="8" fillId="0" borderId="18" xfId="1" applyFont="1" applyBorder="1">
      <alignment vertical="center"/>
    </xf>
    <xf numFmtId="0" fontId="8" fillId="6" borderId="18" xfId="1" applyFont="1" applyFill="1" applyBorder="1" applyAlignment="1">
      <alignment horizontal="center" vertical="center"/>
    </xf>
    <xf numFmtId="0" fontId="9" fillId="6" borderId="18" xfId="1" applyFont="1" applyFill="1" applyBorder="1">
      <alignment vertical="center"/>
    </xf>
    <xf numFmtId="0" fontId="11" fillId="0" borderId="0" xfId="0" applyFont="1">
      <alignment vertical="center"/>
    </xf>
    <xf numFmtId="0" fontId="12" fillId="0" borderId="0" xfId="1" applyFont="1">
      <alignment vertical="center"/>
    </xf>
    <xf numFmtId="0" fontId="8" fillId="7" borderId="18" xfId="1" applyFont="1" applyFill="1" applyBorder="1">
      <alignment vertical="center"/>
    </xf>
    <xf numFmtId="0" fontId="8" fillId="8" borderId="18" xfId="1" applyFont="1" applyFill="1" applyBorder="1">
      <alignment vertical="center"/>
    </xf>
    <xf numFmtId="0" fontId="8" fillId="8" borderId="18" xfId="1" applyFont="1" applyFill="1" applyBorder="1" applyAlignment="1">
      <alignment horizontal="center" vertical="center"/>
    </xf>
    <xf numFmtId="0" fontId="8" fillId="7" borderId="18" xfId="1" applyFont="1" applyFill="1" applyBorder="1" applyAlignment="1">
      <alignment horizontal="center" vertical="center"/>
    </xf>
    <xf numFmtId="176" fontId="8" fillId="7" borderId="18" xfId="1" applyNumberFormat="1" applyFont="1" applyFill="1" applyBorder="1">
      <alignment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2" fillId="8" borderId="18" xfId="1" applyFont="1" applyFill="1" applyBorder="1">
      <alignment vertical="center"/>
    </xf>
    <xf numFmtId="0" fontId="12" fillId="8" borderId="18" xfId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47" xfId="0" applyFont="1" applyBorder="1">
      <alignment vertical="center"/>
    </xf>
    <xf numFmtId="0" fontId="15" fillId="0" borderId="48" xfId="0" applyFont="1" applyBorder="1">
      <alignment vertical="center"/>
    </xf>
    <xf numFmtId="0" fontId="17" fillId="5" borderId="25" xfId="0" applyFont="1" applyFill="1" applyBorder="1" applyAlignment="1" applyProtection="1">
      <alignment horizontal="left" vertical="center" wrapText="1"/>
      <protection locked="0"/>
    </xf>
    <xf numFmtId="0" fontId="17" fillId="5" borderId="22" xfId="0" applyFont="1" applyFill="1" applyBorder="1" applyAlignment="1" applyProtection="1">
      <alignment horizontal="left" vertical="center" wrapText="1"/>
      <protection locked="0"/>
    </xf>
    <xf numFmtId="0" fontId="17" fillId="5" borderId="15" xfId="0" applyFont="1" applyFill="1" applyBorder="1" applyAlignment="1" applyProtection="1">
      <alignment horizontal="left" vertical="center" wrapText="1"/>
      <protection locked="0"/>
    </xf>
    <xf numFmtId="0" fontId="27" fillId="0" borderId="0" xfId="1" applyFont="1">
      <alignment vertical="center"/>
    </xf>
    <xf numFmtId="176" fontId="8" fillId="0" borderId="18" xfId="1" applyNumberFormat="1" applyFont="1" applyBorder="1">
      <alignment vertical="center"/>
    </xf>
    <xf numFmtId="0" fontId="0" fillId="0" borderId="49" xfId="0" applyBorder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0" fillId="0" borderId="47" xfId="0" applyBorder="1">
      <alignment vertical="center"/>
    </xf>
    <xf numFmtId="0" fontId="0" fillId="0" borderId="50" xfId="0" applyBorder="1">
      <alignment vertical="center"/>
    </xf>
    <xf numFmtId="0" fontId="0" fillId="0" borderId="48" xfId="0" applyBorder="1">
      <alignment vertical="center"/>
    </xf>
    <xf numFmtId="9" fontId="0" fillId="0" borderId="0" xfId="3" applyFont="1">
      <alignment vertical="center"/>
    </xf>
    <xf numFmtId="0" fontId="0" fillId="6" borderId="0" xfId="0" applyFill="1">
      <alignment vertical="center"/>
    </xf>
    <xf numFmtId="0" fontId="16" fillId="0" borderId="0" xfId="0" applyFont="1">
      <alignment vertical="center"/>
    </xf>
    <xf numFmtId="0" fontId="11" fillId="3" borderId="30" xfId="0" applyFont="1" applyFill="1" applyBorder="1">
      <alignment vertical="center"/>
    </xf>
    <xf numFmtId="0" fontId="16" fillId="3" borderId="54" xfId="0" applyFont="1" applyFill="1" applyBorder="1">
      <alignment vertical="center"/>
    </xf>
    <xf numFmtId="0" fontId="16" fillId="3" borderId="56" xfId="0" applyFont="1" applyFill="1" applyBorder="1">
      <alignment vertical="center"/>
    </xf>
    <xf numFmtId="0" fontId="16" fillId="3" borderId="34" xfId="0" applyFont="1" applyFill="1" applyBorder="1">
      <alignment vertical="center"/>
    </xf>
    <xf numFmtId="0" fontId="16" fillId="3" borderId="29" xfId="0" applyFont="1" applyFill="1" applyBorder="1">
      <alignment vertical="center"/>
    </xf>
    <xf numFmtId="0" fontId="16" fillId="3" borderId="55" xfId="0" applyFont="1" applyFill="1" applyBorder="1" applyAlignment="1">
      <alignment horizontal="center" vertical="center"/>
    </xf>
    <xf numFmtId="0" fontId="16" fillId="5" borderId="57" xfId="0" applyFont="1" applyFill="1" applyBorder="1" applyAlignment="1" applyProtection="1">
      <alignment horizontal="center" vertical="center"/>
      <protection locked="0"/>
    </xf>
    <xf numFmtId="0" fontId="16" fillId="5" borderId="53" xfId="0" applyFont="1" applyFill="1" applyBorder="1" applyAlignment="1" applyProtection="1">
      <alignment horizontal="center" vertical="center"/>
      <protection locked="0"/>
    </xf>
    <xf numFmtId="0" fontId="16" fillId="5" borderId="31" xfId="0" applyFont="1" applyFill="1" applyBorder="1" applyAlignment="1" applyProtection="1">
      <alignment horizontal="center" vertical="center"/>
      <protection locked="0"/>
    </xf>
    <xf numFmtId="9" fontId="0" fillId="6" borderId="0" xfId="3" applyFont="1" applyFill="1">
      <alignment vertical="center"/>
    </xf>
    <xf numFmtId="0" fontId="30" fillId="0" borderId="0" xfId="0" applyFont="1" applyAlignment="1">
      <alignment horizontal="left" vertical="center"/>
    </xf>
    <xf numFmtId="10" fontId="13" fillId="0" borderId="0" xfId="3" applyNumberFormat="1" applyFont="1" applyAlignment="1">
      <alignment horizontal="left" vertical="center"/>
    </xf>
    <xf numFmtId="0" fontId="11" fillId="0" borderId="0" xfId="0" applyFo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0" fillId="0" borderId="49" xfId="0" applyBorder="1" applyProtection="1">
      <alignment vertical="center"/>
      <protection hidden="1"/>
    </xf>
    <xf numFmtId="0" fontId="17" fillId="3" borderId="30" xfId="0" applyFont="1" applyFill="1" applyBorder="1" applyAlignment="1" applyProtection="1">
      <alignment horizontal="left" vertical="center" indent="1"/>
      <protection hidden="1"/>
    </xf>
    <xf numFmtId="0" fontId="6" fillId="0" borderId="0" xfId="0" applyFont="1" applyProtection="1">
      <alignment vertical="center"/>
      <protection hidden="1"/>
    </xf>
    <xf numFmtId="0" fontId="17" fillId="3" borderId="34" xfId="0" applyFont="1" applyFill="1" applyBorder="1" applyAlignment="1" applyProtection="1">
      <alignment horizontal="left" vertical="center" indent="1"/>
      <protection hidden="1"/>
    </xf>
    <xf numFmtId="0" fontId="17" fillId="3" borderId="35" xfId="0" applyFont="1" applyFill="1" applyBorder="1" applyAlignment="1" applyProtection="1">
      <alignment horizontal="left" vertical="center" indent="1"/>
      <protection hidden="1"/>
    </xf>
    <xf numFmtId="0" fontId="17" fillId="3" borderId="29" xfId="0" applyFont="1" applyFill="1" applyBorder="1" applyAlignment="1" applyProtection="1">
      <alignment horizontal="left" vertical="center" indent="1"/>
      <protection hidden="1"/>
    </xf>
    <xf numFmtId="0" fontId="17" fillId="0" borderId="0" xfId="0" applyFont="1" applyProtection="1">
      <alignment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4" fillId="0" borderId="0" xfId="0" applyFont="1" applyProtection="1">
      <alignment vertical="center"/>
      <protection hidden="1"/>
    </xf>
    <xf numFmtId="0" fontId="15" fillId="0" borderId="0" xfId="0" applyFont="1" applyProtection="1">
      <alignment vertical="center"/>
      <protection hidden="1"/>
    </xf>
    <xf numFmtId="0" fontId="5" fillId="4" borderId="0" xfId="0" applyFont="1" applyFill="1" applyProtection="1">
      <alignment vertical="center"/>
      <protection hidden="1"/>
    </xf>
    <xf numFmtId="0" fontId="5" fillId="4" borderId="0" xfId="0" applyFont="1" applyFill="1" applyAlignment="1" applyProtection="1">
      <alignment horizontal="left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 vertical="center" wrapText="1"/>
      <protection hidden="1"/>
    </xf>
    <xf numFmtId="0" fontId="19" fillId="0" borderId="0" xfId="0" applyFont="1" applyProtection="1">
      <alignment vertical="center"/>
      <protection hidden="1"/>
    </xf>
    <xf numFmtId="0" fontId="20" fillId="0" borderId="0" xfId="0" applyFo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4" borderId="0" xfId="0" applyFont="1" applyFill="1" applyAlignment="1" applyProtection="1">
      <alignment horizontal="center" vertical="center"/>
      <protection hidden="1"/>
    </xf>
    <xf numFmtId="0" fontId="17" fillId="3" borderId="12" xfId="0" applyFont="1" applyFill="1" applyBorder="1" applyAlignment="1" applyProtection="1">
      <alignment horizontal="center" vertical="center"/>
      <protection hidden="1"/>
    </xf>
    <xf numFmtId="0" fontId="17" fillId="2" borderId="36" xfId="0" applyFont="1" applyFill="1" applyBorder="1" applyAlignment="1" applyProtection="1">
      <alignment horizontal="center" vertical="center" shrinkToFit="1"/>
      <protection hidden="1"/>
    </xf>
    <xf numFmtId="0" fontId="17" fillId="0" borderId="40" xfId="0" applyFont="1" applyBorder="1" applyProtection="1">
      <alignment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3" fontId="17" fillId="0" borderId="0" xfId="0" applyNumberFormat="1" applyFont="1" applyProtection="1">
      <alignment vertical="center"/>
      <protection hidden="1"/>
    </xf>
    <xf numFmtId="0" fontId="17" fillId="3" borderId="28" xfId="0" applyFont="1" applyFill="1" applyBorder="1" applyAlignment="1" applyProtection="1">
      <alignment horizontal="center" vertical="center"/>
      <protection hidden="1"/>
    </xf>
    <xf numFmtId="0" fontId="17" fillId="3" borderId="17" xfId="0" applyFont="1" applyFill="1" applyBorder="1" applyAlignment="1" applyProtection="1">
      <alignment horizontal="center" vertical="center"/>
      <protection hidden="1"/>
    </xf>
    <xf numFmtId="0" fontId="17" fillId="2" borderId="25" xfId="0" applyFont="1" applyFill="1" applyBorder="1" applyAlignment="1" applyProtection="1">
      <alignment horizontal="right" vertical="center" wrapText="1"/>
      <protection hidden="1"/>
    </xf>
    <xf numFmtId="0" fontId="17" fillId="2" borderId="26" xfId="0" applyFont="1" applyFill="1" applyBorder="1" applyAlignment="1" applyProtection="1">
      <alignment horizontal="left" vertical="center"/>
      <protection hidden="1"/>
    </xf>
    <xf numFmtId="0" fontId="17" fillId="2" borderId="22" xfId="0" applyFont="1" applyFill="1" applyBorder="1" applyAlignment="1" applyProtection="1">
      <alignment horizontal="right" vertical="center" wrapText="1"/>
      <protection hidden="1"/>
    </xf>
    <xf numFmtId="0" fontId="17" fillId="2" borderId="23" xfId="0" applyFont="1" applyFill="1" applyBorder="1" applyAlignment="1" applyProtection="1">
      <alignment horizontal="left" vertical="center"/>
      <protection hidden="1"/>
    </xf>
    <xf numFmtId="0" fontId="17" fillId="2" borderId="15" xfId="0" applyFont="1" applyFill="1" applyBorder="1" applyAlignment="1" applyProtection="1">
      <alignment horizontal="right" vertical="center" wrapText="1"/>
      <protection hidden="1"/>
    </xf>
    <xf numFmtId="0" fontId="17" fillId="2" borderId="20" xfId="0" applyFont="1" applyFill="1" applyBorder="1" applyAlignment="1" applyProtection="1">
      <alignment horizontal="left" vertical="center"/>
      <protection hidden="1"/>
    </xf>
    <xf numFmtId="0" fontId="17" fillId="2" borderId="26" xfId="0" applyFont="1" applyFill="1" applyBorder="1" applyAlignment="1" applyProtection="1">
      <alignment horizontal="left" vertical="center" wrapText="1"/>
      <protection hidden="1"/>
    </xf>
    <xf numFmtId="0" fontId="17" fillId="2" borderId="23" xfId="0" applyFont="1" applyFill="1" applyBorder="1" applyAlignment="1" applyProtection="1">
      <alignment horizontal="left" vertical="center" wrapText="1"/>
      <protection hidden="1"/>
    </xf>
    <xf numFmtId="0" fontId="17" fillId="2" borderId="20" xfId="0" applyFont="1" applyFill="1" applyBorder="1" applyAlignment="1" applyProtection="1">
      <alignment horizontal="left" vertical="center" wrapText="1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21" fillId="0" borderId="0" xfId="0" applyFont="1" applyAlignment="1" applyProtection="1">
      <alignment horizontal="right" vertical="center"/>
      <protection hidden="1"/>
    </xf>
    <xf numFmtId="0" fontId="25" fillId="3" borderId="17" xfId="0" applyFont="1" applyFill="1" applyBorder="1" applyAlignment="1" applyProtection="1">
      <alignment horizontal="left" vertical="center" wrapText="1"/>
      <protection hidden="1"/>
    </xf>
    <xf numFmtId="0" fontId="22" fillId="3" borderId="8" xfId="0" applyFont="1" applyFill="1" applyBorder="1" applyAlignment="1" applyProtection="1">
      <protection hidden="1"/>
    </xf>
    <xf numFmtId="0" fontId="11" fillId="3" borderId="7" xfId="0" applyFont="1" applyFill="1" applyBorder="1" applyProtection="1">
      <alignment vertical="center"/>
      <protection hidden="1"/>
    </xf>
    <xf numFmtId="0" fontId="11" fillId="3" borderId="6" xfId="0" applyFont="1" applyFill="1" applyBorder="1" applyProtection="1">
      <alignment vertical="center"/>
      <protection hidden="1"/>
    </xf>
    <xf numFmtId="0" fontId="11" fillId="3" borderId="7" xfId="0" applyFont="1" applyFill="1" applyBorder="1" applyAlignment="1" applyProtection="1">
      <protection hidden="1"/>
    </xf>
    <xf numFmtId="0" fontId="11" fillId="3" borderId="6" xfId="0" applyFont="1" applyFill="1" applyBorder="1" applyAlignment="1" applyProtection="1">
      <protection hidden="1"/>
    </xf>
    <xf numFmtId="0" fontId="22" fillId="3" borderId="8" xfId="0" applyFont="1" applyFill="1" applyBorder="1" applyAlignment="1" applyProtection="1">
      <alignment horizontal="left"/>
      <protection hidden="1"/>
    </xf>
    <xf numFmtId="0" fontId="22" fillId="3" borderId="12" xfId="0" applyFont="1" applyFill="1" applyBorder="1" applyAlignment="1" applyProtection="1">
      <alignment horizontal="center" vertical="center"/>
      <protection hidden="1"/>
    </xf>
    <xf numFmtId="0" fontId="16" fillId="0" borderId="67" xfId="0" applyFont="1" applyBorder="1" applyProtection="1">
      <alignment vertical="center"/>
      <protection hidden="1"/>
    </xf>
    <xf numFmtId="0" fontId="16" fillId="0" borderId="58" xfId="0" applyFont="1" applyBorder="1" applyProtection="1">
      <alignment vertical="center"/>
      <protection hidden="1"/>
    </xf>
    <xf numFmtId="0" fontId="16" fillId="0" borderId="71" xfId="0" applyFont="1" applyBorder="1" applyProtection="1">
      <alignment vertical="center"/>
      <protection hidden="1"/>
    </xf>
    <xf numFmtId="0" fontId="16" fillId="0" borderId="72" xfId="0" applyFont="1" applyBorder="1" applyProtection="1">
      <alignment vertical="center"/>
      <protection hidden="1"/>
    </xf>
    <xf numFmtId="0" fontId="16" fillId="0" borderId="60" xfId="0" applyFont="1" applyBorder="1" applyProtection="1">
      <alignment vertical="center"/>
      <protection hidden="1"/>
    </xf>
    <xf numFmtId="0" fontId="16" fillId="0" borderId="64" xfId="0" applyFont="1" applyBorder="1" applyProtection="1">
      <alignment vertical="center"/>
      <protection hidden="1"/>
    </xf>
    <xf numFmtId="0" fontId="16" fillId="0" borderId="68" xfId="0" applyFont="1" applyBorder="1" applyProtection="1">
      <alignment vertical="center"/>
      <protection hidden="1"/>
    </xf>
    <xf numFmtId="0" fontId="16" fillId="0" borderId="59" xfId="0" applyFont="1" applyBorder="1" applyProtection="1">
      <alignment vertical="center"/>
      <protection hidden="1"/>
    </xf>
    <xf numFmtId="0" fontId="16" fillId="0" borderId="61" xfId="0" applyFont="1" applyBorder="1" applyProtection="1">
      <alignment vertical="center"/>
      <protection hidden="1"/>
    </xf>
    <xf numFmtId="0" fontId="16" fillId="0" borderId="65" xfId="0" applyFont="1" applyBorder="1" applyProtection="1">
      <alignment vertical="center"/>
      <protection hidden="1"/>
    </xf>
    <xf numFmtId="0" fontId="16" fillId="0" borderId="69" xfId="0" applyFont="1" applyBorder="1" applyProtection="1">
      <alignment vertical="center"/>
      <protection hidden="1"/>
    </xf>
    <xf numFmtId="0" fontId="16" fillId="0" borderId="21" xfId="0" applyFont="1" applyBorder="1" applyProtection="1">
      <alignment vertical="center"/>
      <protection hidden="1"/>
    </xf>
    <xf numFmtId="0" fontId="16" fillId="0" borderId="62" xfId="0" applyFont="1" applyBorder="1" applyProtection="1">
      <alignment vertical="center"/>
      <protection hidden="1"/>
    </xf>
    <xf numFmtId="0" fontId="16" fillId="0" borderId="23" xfId="0" applyFont="1" applyBorder="1" applyProtection="1">
      <alignment vertical="center"/>
      <protection hidden="1"/>
    </xf>
    <xf numFmtId="0" fontId="16" fillId="0" borderId="70" xfId="0" applyFont="1" applyBorder="1" applyProtection="1">
      <alignment vertical="center"/>
      <protection hidden="1"/>
    </xf>
    <xf numFmtId="0" fontId="16" fillId="0" borderId="19" xfId="0" applyFont="1" applyBorder="1" applyProtection="1">
      <alignment vertical="center"/>
      <protection hidden="1"/>
    </xf>
    <xf numFmtId="0" fontId="16" fillId="0" borderId="63" xfId="0" applyFont="1" applyBorder="1" applyProtection="1">
      <alignment vertical="center"/>
      <protection hidden="1"/>
    </xf>
    <xf numFmtId="0" fontId="16" fillId="0" borderId="20" xfId="0" applyFont="1" applyBorder="1" applyProtection="1">
      <alignment vertical="center"/>
      <protection hidden="1"/>
    </xf>
    <xf numFmtId="177" fontId="17" fillId="5" borderId="25" xfId="2" applyNumberFormat="1" applyFont="1" applyFill="1" applyBorder="1" applyAlignment="1" applyProtection="1">
      <alignment horizontal="right" vertical="center" wrapText="1"/>
      <protection locked="0"/>
    </xf>
    <xf numFmtId="177" fontId="17" fillId="5" borderId="22" xfId="2" applyNumberFormat="1" applyFont="1" applyFill="1" applyBorder="1" applyAlignment="1" applyProtection="1">
      <alignment horizontal="right" vertical="center" wrapText="1"/>
      <protection locked="0"/>
    </xf>
    <xf numFmtId="177" fontId="17" fillId="5" borderId="15" xfId="2" applyNumberFormat="1" applyFont="1" applyFill="1" applyBorder="1" applyAlignment="1" applyProtection="1">
      <alignment horizontal="right" vertical="center" wrapText="1"/>
      <protection locked="0"/>
    </xf>
    <xf numFmtId="178" fontId="17" fillId="5" borderId="25" xfId="0" applyNumberFormat="1" applyFont="1" applyFill="1" applyBorder="1" applyAlignment="1" applyProtection="1">
      <alignment horizontal="right" vertical="center" wrapText="1"/>
      <protection locked="0"/>
    </xf>
    <xf numFmtId="178" fontId="17" fillId="5" borderId="22" xfId="0" applyNumberFormat="1" applyFont="1" applyFill="1" applyBorder="1" applyAlignment="1" applyProtection="1">
      <alignment horizontal="right" vertical="center" wrapText="1"/>
      <protection locked="0"/>
    </xf>
    <xf numFmtId="178" fontId="17" fillId="5" borderId="15" xfId="0" applyNumberFormat="1" applyFont="1" applyFill="1" applyBorder="1" applyAlignment="1" applyProtection="1">
      <alignment horizontal="right" vertical="center" wrapText="1"/>
      <protection locked="0"/>
    </xf>
    <xf numFmtId="0" fontId="17" fillId="5" borderId="26" xfId="0" applyFont="1" applyFill="1" applyBorder="1" applyAlignment="1" applyProtection="1">
      <alignment horizontal="left" vertical="center" wrapText="1"/>
      <protection locked="0"/>
    </xf>
    <xf numFmtId="0" fontId="17" fillId="5" borderId="25" xfId="0" applyFont="1" applyFill="1" applyBorder="1" applyAlignment="1" applyProtection="1">
      <alignment horizontal="right" vertical="center" wrapText="1"/>
      <protection locked="0"/>
    </xf>
    <xf numFmtId="0" fontId="17" fillId="5" borderId="24" xfId="0" applyFont="1" applyFill="1" applyBorder="1" applyAlignment="1" applyProtection="1">
      <alignment horizontal="left" vertical="center" wrapText="1"/>
      <protection locked="0"/>
    </xf>
    <xf numFmtId="0" fontId="17" fillId="5" borderId="23" xfId="0" applyFont="1" applyFill="1" applyBorder="1" applyAlignment="1" applyProtection="1">
      <alignment horizontal="left" vertical="center" wrapText="1"/>
      <protection locked="0"/>
    </xf>
    <xf numFmtId="0" fontId="17" fillId="5" borderId="22" xfId="0" applyFont="1" applyFill="1" applyBorder="1" applyAlignment="1" applyProtection="1">
      <alignment horizontal="right" vertical="center" wrapText="1"/>
      <protection locked="0"/>
    </xf>
    <xf numFmtId="0" fontId="17" fillId="5" borderId="21" xfId="0" applyFont="1" applyFill="1" applyBorder="1" applyAlignment="1" applyProtection="1">
      <alignment horizontal="left" vertical="center" wrapText="1"/>
      <protection locked="0"/>
    </xf>
    <xf numFmtId="0" fontId="17" fillId="5" borderId="20" xfId="0" applyFont="1" applyFill="1" applyBorder="1" applyAlignment="1" applyProtection="1">
      <alignment horizontal="left" vertical="center" wrapText="1"/>
      <protection locked="0"/>
    </xf>
    <xf numFmtId="0" fontId="17" fillId="5" borderId="15" xfId="0" applyFont="1" applyFill="1" applyBorder="1" applyAlignment="1" applyProtection="1">
      <alignment horizontal="right" vertical="center" wrapText="1"/>
      <protection locked="0"/>
    </xf>
    <xf numFmtId="0" fontId="17" fillId="5" borderId="19" xfId="0" applyFont="1" applyFill="1" applyBorder="1" applyAlignment="1" applyProtection="1">
      <alignment horizontal="left" vertical="center" wrapText="1"/>
      <protection locked="0"/>
    </xf>
    <xf numFmtId="0" fontId="17" fillId="2" borderId="26" xfId="0" applyFont="1" applyFill="1" applyBorder="1" applyAlignment="1" applyProtection="1">
      <alignment horizontal="left" vertical="center" wrapText="1"/>
      <protection locked="0"/>
    </xf>
    <xf numFmtId="0" fontId="17" fillId="2" borderId="25" xfId="0" applyFont="1" applyFill="1" applyBorder="1" applyAlignment="1" applyProtection="1">
      <alignment horizontal="right" vertical="center" wrapText="1"/>
      <protection locked="0"/>
    </xf>
    <xf numFmtId="0" fontId="17" fillId="2" borderId="24" xfId="0" applyFont="1" applyFill="1" applyBorder="1" applyAlignment="1" applyProtection="1">
      <alignment horizontal="left" vertical="center" wrapText="1"/>
      <protection locked="0"/>
    </xf>
    <xf numFmtId="0" fontId="17" fillId="2" borderId="23" xfId="0" applyFont="1" applyFill="1" applyBorder="1" applyAlignment="1" applyProtection="1">
      <alignment horizontal="left" vertical="center" wrapText="1"/>
      <protection locked="0"/>
    </xf>
    <xf numFmtId="0" fontId="17" fillId="2" borderId="22" xfId="0" applyFont="1" applyFill="1" applyBorder="1" applyAlignment="1" applyProtection="1">
      <alignment horizontal="right" vertical="center" wrapText="1"/>
      <protection locked="0"/>
    </xf>
    <xf numFmtId="0" fontId="17" fillId="2" borderId="21" xfId="0" applyFont="1" applyFill="1" applyBorder="1" applyAlignment="1" applyProtection="1">
      <alignment horizontal="left" vertical="center" wrapText="1"/>
      <protection locked="0"/>
    </xf>
    <xf numFmtId="0" fontId="17" fillId="2" borderId="20" xfId="0" applyFont="1" applyFill="1" applyBorder="1" applyAlignment="1" applyProtection="1">
      <alignment horizontal="left" vertical="center" wrapText="1"/>
      <protection locked="0"/>
    </xf>
    <xf numFmtId="0" fontId="17" fillId="2" borderId="15" xfId="0" applyFont="1" applyFill="1" applyBorder="1" applyAlignment="1" applyProtection="1">
      <alignment horizontal="right" vertical="center" wrapText="1"/>
      <protection locked="0"/>
    </xf>
    <xf numFmtId="0" fontId="17" fillId="2" borderId="19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center" vertical="center"/>
    </xf>
    <xf numFmtId="0" fontId="16" fillId="5" borderId="8" xfId="0" applyFont="1" applyFill="1" applyBorder="1" applyAlignment="1" applyProtection="1">
      <alignment horizontal="left" vertical="center" wrapText="1"/>
      <protection locked="0"/>
    </xf>
    <xf numFmtId="0" fontId="16" fillId="5" borderId="7" xfId="0" applyFont="1" applyFill="1" applyBorder="1" applyAlignment="1" applyProtection="1">
      <alignment horizontal="left" vertical="center" wrapText="1"/>
      <protection locked="0"/>
    </xf>
    <xf numFmtId="0" fontId="16" fillId="5" borderId="6" xfId="0" applyFont="1" applyFill="1" applyBorder="1" applyAlignment="1" applyProtection="1">
      <alignment horizontal="left" vertical="center" wrapText="1"/>
      <protection locked="0"/>
    </xf>
    <xf numFmtId="0" fontId="16" fillId="5" borderId="22" xfId="0" applyFont="1" applyFill="1" applyBorder="1" applyAlignment="1" applyProtection="1">
      <alignment horizontal="left" vertical="center" wrapText="1"/>
      <protection locked="0"/>
    </xf>
    <xf numFmtId="0" fontId="16" fillId="5" borderId="33" xfId="0" applyFont="1" applyFill="1" applyBorder="1" applyAlignment="1" applyProtection="1">
      <alignment horizontal="left" vertical="center" wrapText="1"/>
      <protection locked="0"/>
    </xf>
    <xf numFmtId="0" fontId="16" fillId="5" borderId="32" xfId="0" applyFont="1" applyFill="1" applyBorder="1" applyAlignment="1" applyProtection="1">
      <alignment horizontal="left" vertical="center" wrapText="1"/>
      <protection locked="0"/>
    </xf>
    <xf numFmtId="0" fontId="16" fillId="5" borderId="15" xfId="0" applyFont="1" applyFill="1" applyBorder="1" applyAlignment="1" applyProtection="1">
      <alignment horizontal="left" vertical="center" wrapText="1"/>
      <protection locked="0"/>
    </xf>
    <xf numFmtId="0" fontId="16" fillId="5" borderId="42" xfId="0" applyFont="1" applyFill="1" applyBorder="1" applyAlignment="1" applyProtection="1">
      <alignment horizontal="left" vertical="center" wrapText="1"/>
      <protection locked="0"/>
    </xf>
    <xf numFmtId="0" fontId="16" fillId="5" borderId="43" xfId="0" applyFont="1" applyFill="1" applyBorder="1" applyAlignment="1" applyProtection="1">
      <alignment horizontal="left" vertical="center" wrapText="1"/>
      <protection locked="0"/>
    </xf>
    <xf numFmtId="0" fontId="17" fillId="3" borderId="8" xfId="0" applyFont="1" applyFill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17" fillId="3" borderId="22" xfId="0" applyFont="1" applyFill="1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17" fillId="3" borderId="15" xfId="0" applyFont="1" applyFill="1" applyBorder="1" applyAlignment="1">
      <alignment horizontal="left" vertical="center" indent="1"/>
    </xf>
    <xf numFmtId="0" fontId="0" fillId="0" borderId="43" xfId="0" applyBorder="1" applyAlignment="1">
      <alignment horizontal="left" vertical="center" indent="1"/>
    </xf>
    <xf numFmtId="0" fontId="15" fillId="0" borderId="0" xfId="0" applyFont="1" applyAlignment="1">
      <alignment horizontal="left" vertical="top" wrapText="1" indent="1"/>
    </xf>
    <xf numFmtId="0" fontId="31" fillId="0" borderId="0" xfId="0" applyFont="1" applyAlignment="1">
      <alignment horizontal="left" vertical="top" wrapText="1" indent="1"/>
    </xf>
    <xf numFmtId="0" fontId="16" fillId="3" borderId="8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66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52" xfId="0" applyFont="1" applyFill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hidden="1"/>
    </xf>
    <xf numFmtId="0" fontId="17" fillId="3" borderId="17" xfId="0" applyFont="1" applyFill="1" applyBorder="1" applyAlignment="1" applyProtection="1">
      <alignment horizontal="center" vertical="center"/>
      <protection hidden="1"/>
    </xf>
    <xf numFmtId="0" fontId="17" fillId="3" borderId="16" xfId="0" applyFont="1" applyFill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17" fillId="3" borderId="27" xfId="0" applyFont="1" applyFill="1" applyBorder="1" applyAlignment="1" applyProtection="1">
      <alignment horizontal="center" vertical="center"/>
      <protection hidden="1"/>
    </xf>
    <xf numFmtId="0" fontId="17" fillId="5" borderId="39" xfId="0" applyFont="1" applyFill="1" applyBorder="1" applyAlignment="1" applyProtection="1">
      <alignment horizontal="left" vertical="center" wrapText="1"/>
      <protection locked="0"/>
    </xf>
    <xf numFmtId="0" fontId="17" fillId="5" borderId="38" xfId="0" applyFont="1" applyFill="1" applyBorder="1" applyAlignment="1" applyProtection="1">
      <alignment horizontal="left" vertical="center" wrapText="1"/>
      <protection locked="0"/>
    </xf>
    <xf numFmtId="0" fontId="17" fillId="5" borderId="37" xfId="0" applyFont="1" applyFill="1" applyBorder="1" applyAlignment="1" applyProtection="1">
      <alignment horizontal="left" vertical="center" wrapText="1"/>
      <protection locked="0"/>
    </xf>
    <xf numFmtId="0" fontId="17" fillId="5" borderId="31" xfId="0" applyFont="1" applyFill="1" applyBorder="1" applyAlignment="1" applyProtection="1">
      <alignment horizontal="left" vertical="center" wrapText="1"/>
      <protection locked="0"/>
    </xf>
    <xf numFmtId="0" fontId="17" fillId="5" borderId="14" xfId="0" applyFont="1" applyFill="1" applyBorder="1" applyAlignment="1" applyProtection="1">
      <alignment horizontal="left" vertical="center" wrapText="1"/>
      <protection locked="0"/>
    </xf>
    <xf numFmtId="0" fontId="17" fillId="5" borderId="13" xfId="0" applyFont="1" applyFill="1" applyBorder="1" applyAlignment="1" applyProtection="1">
      <alignment horizontal="left" vertical="center" wrapText="1"/>
      <protection locked="0"/>
    </xf>
    <xf numFmtId="0" fontId="16" fillId="2" borderId="8" xfId="0" applyFont="1" applyFill="1" applyBorder="1" applyAlignment="1" applyProtection="1">
      <alignment horizontal="left" vertical="center" wrapText="1"/>
      <protection hidden="1"/>
    </xf>
    <xf numFmtId="0" fontId="16" fillId="2" borderId="7" xfId="0" applyFont="1" applyFill="1" applyBorder="1" applyAlignment="1" applyProtection="1">
      <alignment horizontal="left" vertical="center" wrapText="1"/>
      <protection hidden="1"/>
    </xf>
    <xf numFmtId="0" fontId="16" fillId="2" borderId="6" xfId="0" applyFont="1" applyFill="1" applyBorder="1" applyAlignment="1" applyProtection="1">
      <alignment horizontal="left" vertical="center" wrapText="1"/>
      <protection hidden="1"/>
    </xf>
    <xf numFmtId="0" fontId="16" fillId="2" borderId="15" xfId="0" applyFont="1" applyFill="1" applyBorder="1" applyAlignment="1" applyProtection="1">
      <alignment horizontal="left" vertical="center" wrapText="1"/>
      <protection hidden="1"/>
    </xf>
    <xf numFmtId="0" fontId="16" fillId="2" borderId="42" xfId="0" applyFont="1" applyFill="1" applyBorder="1" applyAlignment="1" applyProtection="1">
      <alignment horizontal="left" vertical="center" wrapText="1"/>
      <protection hidden="1"/>
    </xf>
    <xf numFmtId="0" fontId="16" fillId="2" borderId="43" xfId="0" applyFont="1" applyFill="1" applyBorder="1" applyAlignment="1" applyProtection="1">
      <alignment horizontal="left" vertical="center" wrapText="1"/>
      <protection hidden="1"/>
    </xf>
    <xf numFmtId="0" fontId="16" fillId="2" borderId="22" xfId="0" applyFont="1" applyFill="1" applyBorder="1" applyAlignment="1" applyProtection="1">
      <alignment horizontal="left" vertical="center" wrapText="1"/>
      <protection hidden="1"/>
    </xf>
    <xf numFmtId="0" fontId="16" fillId="2" borderId="33" xfId="0" applyFont="1" applyFill="1" applyBorder="1" applyAlignment="1" applyProtection="1">
      <alignment horizontal="left" vertical="center" wrapText="1"/>
      <protection hidden="1"/>
    </xf>
    <xf numFmtId="0" fontId="16" fillId="2" borderId="32" xfId="0" applyFont="1" applyFill="1" applyBorder="1" applyAlignment="1" applyProtection="1">
      <alignment horizontal="left" vertical="center" wrapText="1"/>
      <protection hidden="1"/>
    </xf>
    <xf numFmtId="0" fontId="17" fillId="3" borderId="46" xfId="0" applyFont="1" applyFill="1" applyBorder="1" applyAlignment="1" applyProtection="1">
      <alignment horizontal="left" vertical="center" indent="1"/>
      <protection hidden="1"/>
    </xf>
    <xf numFmtId="0" fontId="17" fillId="3" borderId="41" xfId="0" applyFont="1" applyFill="1" applyBorder="1" applyAlignment="1" applyProtection="1">
      <alignment horizontal="left" vertical="center" indent="1"/>
      <protection hidden="1"/>
    </xf>
    <xf numFmtId="0" fontId="17" fillId="5" borderId="11" xfId="0" applyFont="1" applyFill="1" applyBorder="1" applyAlignment="1" applyProtection="1">
      <alignment horizontal="left" vertical="center" wrapText="1"/>
      <protection locked="0"/>
    </xf>
    <xf numFmtId="0" fontId="17" fillId="5" borderId="10" xfId="0" applyFont="1" applyFill="1" applyBorder="1" applyAlignment="1" applyProtection="1">
      <alignment horizontal="left" vertical="center" wrapText="1"/>
      <protection locked="0"/>
    </xf>
    <xf numFmtId="0" fontId="17" fillId="5" borderId="9" xfId="0" applyFont="1" applyFill="1" applyBorder="1" applyAlignment="1" applyProtection="1">
      <alignment horizontal="left" vertical="center" wrapText="1"/>
      <protection locked="0"/>
    </xf>
    <xf numFmtId="0" fontId="17" fillId="5" borderId="25" xfId="0" applyFont="1" applyFill="1" applyBorder="1" applyAlignment="1" applyProtection="1">
      <alignment horizontal="left" vertical="center" wrapText="1"/>
      <protection locked="0"/>
    </xf>
    <xf numFmtId="0" fontId="17" fillId="5" borderId="44" xfId="0" applyFont="1" applyFill="1" applyBorder="1" applyAlignment="1" applyProtection="1">
      <alignment horizontal="left" vertical="center" wrapText="1"/>
      <protection locked="0"/>
    </xf>
    <xf numFmtId="0" fontId="17" fillId="5" borderId="45" xfId="0" applyFont="1" applyFill="1" applyBorder="1" applyAlignment="1" applyProtection="1">
      <alignment horizontal="left" vertical="center" wrapText="1"/>
      <protection locked="0"/>
    </xf>
    <xf numFmtId="0" fontId="16" fillId="5" borderId="11" xfId="0" applyFont="1" applyFill="1" applyBorder="1" applyAlignment="1" applyProtection="1">
      <alignment horizontal="left" vertical="top" wrapText="1"/>
      <protection locked="0"/>
    </xf>
    <xf numFmtId="0" fontId="16" fillId="5" borderId="10" xfId="0" applyFont="1" applyFill="1" applyBorder="1" applyAlignment="1" applyProtection="1">
      <alignment horizontal="left" vertical="top" wrapText="1"/>
      <protection locked="0"/>
    </xf>
    <xf numFmtId="0" fontId="16" fillId="5" borderId="9" xfId="0" applyFont="1" applyFill="1" applyBorder="1" applyAlignment="1" applyProtection="1">
      <alignment horizontal="left" vertical="top" wrapText="1"/>
      <protection locked="0"/>
    </xf>
    <xf numFmtId="0" fontId="16" fillId="5" borderId="5" xfId="0" applyFont="1" applyFill="1" applyBorder="1" applyAlignment="1" applyProtection="1">
      <alignment horizontal="left" vertical="top" wrapText="1"/>
      <protection locked="0"/>
    </xf>
    <xf numFmtId="0" fontId="16" fillId="5" borderId="0" xfId="0" applyFont="1" applyFill="1" applyAlignment="1" applyProtection="1">
      <alignment horizontal="left" vertical="top" wrapText="1"/>
      <protection locked="0"/>
    </xf>
    <xf numFmtId="0" fontId="16" fillId="5" borderId="4" xfId="0" applyFont="1" applyFill="1" applyBorder="1" applyAlignment="1" applyProtection="1">
      <alignment horizontal="left" vertical="top" wrapText="1"/>
      <protection locked="0"/>
    </xf>
    <xf numFmtId="0" fontId="16" fillId="5" borderId="3" xfId="0" applyFont="1" applyFill="1" applyBorder="1" applyAlignment="1" applyProtection="1">
      <alignment horizontal="left" vertical="top" wrapText="1"/>
      <protection locked="0"/>
    </xf>
    <xf numFmtId="0" fontId="16" fillId="5" borderId="2" xfId="0" applyFont="1" applyFill="1" applyBorder="1" applyAlignment="1" applyProtection="1">
      <alignment horizontal="left" vertical="top" wrapText="1"/>
      <protection locked="0"/>
    </xf>
    <xf numFmtId="0" fontId="16" fillId="5" borderId="1" xfId="0" applyFont="1" applyFill="1" applyBorder="1" applyAlignment="1" applyProtection="1">
      <alignment horizontal="left" vertical="top" wrapText="1"/>
      <protection locked="0"/>
    </xf>
    <xf numFmtId="0" fontId="17" fillId="5" borderId="27" xfId="0" applyFont="1" applyFill="1" applyBorder="1" applyAlignment="1" applyProtection="1">
      <alignment horizontal="left" vertical="center" wrapText="1"/>
      <protection locked="0"/>
    </xf>
    <xf numFmtId="0" fontId="17" fillId="5" borderId="16" xfId="0" applyFont="1" applyFill="1" applyBorder="1" applyAlignment="1" applyProtection="1">
      <alignment horizontal="left" vertical="center" wrapText="1"/>
      <protection locked="0"/>
    </xf>
    <xf numFmtId="0" fontId="8" fillId="0" borderId="18" xfId="1" applyFont="1" applyBorder="1" applyAlignment="1">
      <alignment horizontal="center" vertical="center"/>
    </xf>
    <xf numFmtId="0" fontId="8" fillId="6" borderId="18" xfId="1" applyFont="1" applyFill="1" applyBorder="1">
      <alignment vertical="center"/>
    </xf>
  </cellXfs>
  <cellStyles count="4">
    <cellStyle name="パーセント" xfId="3" builtinId="5"/>
    <cellStyle name="桁区切り" xfId="2" builtinId="6"/>
    <cellStyle name="標準" xfId="0" builtinId="0"/>
    <cellStyle name="標準 3" xfId="1" xr:uid="{7AED00E0-FE2A-4B66-ACCF-4FC585392EE9}"/>
  </cellStyles>
  <dxfs count="33"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F9999"/>
        </patternFill>
      </fill>
    </dxf>
    <dxf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9999"/>
      <color rgb="FFFFFFCC"/>
      <color rgb="FFD8D8D8"/>
      <color rgb="FF14416B"/>
      <color rgb="FF1E5FA0"/>
      <color rgb="FFAACD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CheckBox" fmlaLink="$AB$2" lockText="1"/>
</file>

<file path=xl/ctrlProps/ctrlProp2.xml><?xml version="1.0" encoding="utf-8"?>
<formControlPr xmlns="http://schemas.microsoft.com/office/spreadsheetml/2009/9/main" objectType="CheckBox" fmlaLink="$AA$2" lockText="1"/>
</file>

<file path=xl/ctrlProps/ctrlProp3.xml><?xml version="1.0" encoding="utf-8"?>
<formControlPr xmlns="http://schemas.microsoft.com/office/spreadsheetml/2009/9/main" objectType="CheckBox" fmlaLink="$AA$2" lockText="1"/>
</file>

<file path=xl/ctrlProps/ctrlProp4.xml><?xml version="1.0" encoding="utf-8"?>
<formControlPr xmlns="http://schemas.microsoft.com/office/spreadsheetml/2009/9/main" objectType="CheckBox" fmlaLink="$AA$2" lockText="1"/>
</file>

<file path=xl/ctrlProps/ctrlProp5.xml><?xml version="1.0" encoding="utf-8"?>
<formControlPr xmlns="http://schemas.microsoft.com/office/spreadsheetml/2009/9/main" objectType="CheckBox" fmlaLink="$AA$2" lockText="1"/>
</file>

<file path=xl/ctrlProps/ctrlProp6.xml><?xml version="1.0" encoding="utf-8"?>
<formControlPr xmlns="http://schemas.microsoft.com/office/spreadsheetml/2009/9/main" objectType="CheckBox" fmlaLink="$AA$2" lockText="1"/>
</file>

<file path=xl/ctrlProps/ctrlProp7.xml><?xml version="1.0" encoding="utf-8"?>
<formControlPr xmlns="http://schemas.microsoft.com/office/spreadsheetml/2009/9/main" objectType="CheckBox" fmlaLink="$AA$2" lockText="1"/>
</file>

<file path=xl/ctrlProps/ctrlProp8.xml><?xml version="1.0" encoding="utf-8"?>
<formControlPr xmlns="http://schemas.microsoft.com/office/spreadsheetml/2009/9/main" objectType="CheckBox" fmlaLink="$AA$2" lockText="1"/>
</file>

<file path=xl/ctrlProps/ctrlProp9.xml><?xml version="1.0" encoding="utf-8"?>
<formControlPr xmlns="http://schemas.microsoft.com/office/spreadsheetml/2009/9/main" objectType="CheckBox" fmlaLink="$AA$2" lockText="1"/>
</file>

<file path=xl/ctrlProps/ctrlProp10.xml><?xml version="1.0" encoding="utf-8"?>
<formControlPr xmlns="http://schemas.microsoft.com/office/spreadsheetml/2009/9/main" objectType="CheckBox" fmlaLink="$AA$2" lockText="1"/>
</file>

<file path=xl/ctrlProps/ctrlProp11.xml><?xml version="1.0" encoding="utf-8"?>
<formControlPr xmlns="http://schemas.microsoft.com/office/spreadsheetml/2009/9/main" objectType="CheckBox" fmlaLink="$AA$2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561975</xdr:colOff>
          <xdr:row>1</xdr:row>
          <xdr:rowOff>9525</xdr:rowOff>
        </xdr:from>
        <xdr:to>
          <xdr:col>12</xdr:col>
          <xdr:colOff>28575</xdr:colOff>
          <xdr:row>2</xdr:row>
          <xdr:rowOff>28575</xdr:rowOff>
        </xdr:to>
        <xdr:sp macro="" textlink="">
          <xdr:nvSpPr>
            <xdr:cNvPr id="37889" name="Check Box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0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126B2BC-5E9F-4F40-95CD-373C6B69C80D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55E6644-C965-4136-93DD-01DB55DE207A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C5CE753-09D2-4F73-ADE7-AC3742D2A114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57F2A7-7436-4E0D-896C-9D2664EEFB72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8852EFC-EF75-4ACA-9946-5426608435A9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242DA55-0042-4BA2-812A-D20735EFB3AF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FE8D75-57C6-4B25-8768-E438B9C6E7E8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73729" name="Check Box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02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0BBFA75-211F-41A4-9297-1DAE4D174024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B5BAD3-1514-4616-8063-B1D6407D71AB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F6D796B-DE03-48FE-96C0-728EFF0E1F1C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E3A81F-1546-49E0-B740-80642A510345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74753" name="Check Box 1" hidden="1">
              <a:extLst>
                <a:ext uri="{63B3BB69-23CF-44E3-9099-C40C66FF867C}">
                  <a14:compatExt spid="_x0000_s74753"/>
                </a:ext>
                <a:ext uri="{FF2B5EF4-FFF2-40B4-BE49-F238E27FC236}">
                  <a16:creationId xmlns:a16="http://schemas.microsoft.com/office/drawing/2014/main" id="{00000000-0008-0000-0300-0000012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C5C8338-07AB-4B03-A632-C2A72FD44516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70AA0A-35CF-43E3-A8E9-D615107D5594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3E609DA-6D30-41AD-A5CF-EF240D371146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8582B3-F2EB-47B4-9841-F0A164A1FC39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75777" name="Check Box 1" hidden="1">
              <a:extLst>
                <a:ext uri="{63B3BB69-23CF-44E3-9099-C40C66FF867C}">
                  <a14:compatExt spid="_x0000_s75777"/>
                </a:ext>
                <a:ext uri="{FF2B5EF4-FFF2-40B4-BE49-F238E27FC236}">
                  <a16:creationId xmlns:a16="http://schemas.microsoft.com/office/drawing/2014/main" id="{00000000-0008-0000-0400-000001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BCADB9D-083F-44D8-BE1B-A2AEB6FDD9C0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31F014-D69E-469B-80BA-940DA98EBE20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4010C81-5DD6-4ED1-932B-F288374D6F02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2BB635E-49A0-4DA9-B314-DA83FF11DC33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76801" name="Check Box 1" hidden="1">
              <a:extLst>
                <a:ext uri="{63B3BB69-23CF-44E3-9099-C40C66FF867C}">
                  <a14:compatExt spid="_x0000_s76801"/>
                </a:ext>
                <a:ext uri="{FF2B5EF4-FFF2-40B4-BE49-F238E27FC236}">
                  <a16:creationId xmlns:a16="http://schemas.microsoft.com/office/drawing/2014/main" id="{00000000-0008-0000-0500-00000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7FD16AC-8732-46C3-897E-9E84AECAA633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3317EC3-E9A8-4285-9BA8-C8D123B13A3A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6979C6B-7AFB-4E3A-95D6-6EB394A04C5C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B0C32F-2607-45C5-B09D-D9243D02333E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77825" name="Check Box 1" hidden="1">
              <a:extLst>
                <a:ext uri="{63B3BB69-23CF-44E3-9099-C40C66FF867C}">
                  <a14:compatExt spid="_x0000_s77825"/>
                </a:ext>
                <a:ext uri="{FF2B5EF4-FFF2-40B4-BE49-F238E27FC236}">
                  <a16:creationId xmlns:a16="http://schemas.microsoft.com/office/drawing/2014/main" id="{00000000-0008-0000-0600-00000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934387-EC77-453D-B325-44908428AA1E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75535B4-4D92-496B-B87C-F0A9DFE94170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519265F-1633-4D1D-8241-5EC0958D61FD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3E4109-819A-44B5-8B1A-61C4C2E7B108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78849" name="Check Box 1" hidden="1">
              <a:extLst>
                <a:ext uri="{63B3BB69-23CF-44E3-9099-C40C66FF867C}">
                  <a14:compatExt spid="_x0000_s78849"/>
                </a:ext>
                <a:ext uri="{FF2B5EF4-FFF2-40B4-BE49-F238E27FC236}">
                  <a16:creationId xmlns:a16="http://schemas.microsoft.com/office/drawing/2014/main" id="{00000000-0008-0000-0700-0000013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CF33A5A-82A2-4FC6-A9EE-8934BA1C75F6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BA3EA9-7CEB-4F8A-879B-239542E16BF4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5242940-B226-4CB8-86D4-AE846A5ACC9C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1E6DF63-91FA-49C8-94E6-38E475D914C9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79873" name="Check Box 1" hidden="1">
              <a:extLst>
                <a:ext uri="{63B3BB69-23CF-44E3-9099-C40C66FF867C}">
                  <a14:compatExt spid="_x0000_s79873"/>
                </a:ext>
                <a:ext uri="{FF2B5EF4-FFF2-40B4-BE49-F238E27FC236}">
                  <a16:creationId xmlns:a16="http://schemas.microsoft.com/office/drawing/2014/main" id="{00000000-0008-0000-0800-0000013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5B82348-CB51-462B-8BF8-74B2C964E0DC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F215FA-BBCC-48EE-8BBD-D07B493DBDB2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DAEF95-B8FC-46B7-875F-5545F0D368A3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FDF1B6-B99E-4B2B-84C5-51A03F827C72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80897" name="Check Box 1" hidden="1">
              <a:extLst>
                <a:ext uri="{63B3BB69-23CF-44E3-9099-C40C66FF867C}">
                  <a14:compatExt spid="_x0000_s80897"/>
                </a:ext>
                <a:ext uri="{FF2B5EF4-FFF2-40B4-BE49-F238E27FC236}">
                  <a16:creationId xmlns:a16="http://schemas.microsoft.com/office/drawing/2014/main" id="{00000000-0008-0000-0900-0000013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29005CC-130B-46DC-A448-B9BA64CD2FD4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E0E6BA9-CCB2-407A-AC5E-2225DA110CE3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FEF9E4-87F5-4060-937D-062C02A0C9A3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7966286" y="21400135"/>
    <xdr:ext cx="4538134" cy="39793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5D13CD-AD56-43D7-985A-FD5A62C3A096}"/>
            </a:ext>
          </a:extLst>
        </xdr:cNvPr>
        <xdr:cNvSpPr txBox="1"/>
      </xdr:nvSpPr>
      <xdr:spPr>
        <a:xfrm>
          <a:off x="7966286" y="21400135"/>
          <a:ext cx="4538134" cy="397935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561975</xdr:colOff>
          <xdr:row>1</xdr:row>
          <xdr:rowOff>9525</xdr:rowOff>
        </xdr:from>
        <xdr:to>
          <xdr:col>11</xdr:col>
          <xdr:colOff>28575</xdr:colOff>
          <xdr:row>2</xdr:row>
          <xdr:rowOff>28575</xdr:rowOff>
        </xdr:to>
        <xdr:sp macro="" textlink="">
          <xdr:nvSpPr>
            <xdr:cNvPr id="81921" name="Check Box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A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E38B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セル色表示／非表示</a:t>
              </a:r>
            </a:p>
          </xdr:txBody>
        </xdr:sp>
        <xdr:clientData fPrintsWithSheet="0"/>
      </xdr:twoCellAnchor>
    </mc:Choice>
    <mc:Fallback/>
  </mc:AlternateContent>
  <xdr:absoluteAnchor>
    <xdr:pos x="8161231" y="10912686"/>
    <xdr:ext cx="4253654" cy="39793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735DB9-F76F-4836-90CF-24FE185FC931}"/>
            </a:ext>
          </a:extLst>
        </xdr:cNvPr>
        <xdr:cNvSpPr txBox="1"/>
      </xdr:nvSpPr>
      <xdr:spPr>
        <a:xfrm>
          <a:off x="8161231" y="10912686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77200" y="1773555"/>
    <xdr:ext cx="4253654" cy="39793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73A826-C276-4DED-A843-617F1CF1B112}"/>
            </a:ext>
          </a:extLst>
        </xdr:cNvPr>
        <xdr:cNvSpPr txBox="1"/>
      </xdr:nvSpPr>
      <xdr:spPr>
        <a:xfrm>
          <a:off x="8077200" y="1773555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入力欄は、「行の高さ」を操作することで広げることができます。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LocksWithSheet="0" fPrintsWithSheet="0"/>
  </xdr:absoluteAnchor>
  <xdr:absoluteAnchor>
    <xdr:pos x="8058150" y="990600"/>
    <xdr:ext cx="4253654" cy="39793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DAABD9F-6C71-4FBF-BEC3-FD5A399E682B}"/>
            </a:ext>
          </a:extLst>
        </xdr:cNvPr>
        <xdr:cNvSpPr txBox="1"/>
      </xdr:nvSpPr>
      <xdr:spPr>
        <a:xfrm>
          <a:off x="8058150" y="990600"/>
          <a:ext cx="4253654" cy="397934"/>
        </a:xfrm>
        <a:prstGeom prst="rect">
          <a:avLst/>
        </a:prstGeom>
        <a:solidFill>
          <a:srgbClr val="FFE18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lnSpc>
              <a:spcPct val="100000"/>
            </a:lnSpc>
            <a:spcAft>
              <a:spcPts val="0"/>
            </a:spcAft>
          </a:pPr>
          <a:r>
            <a:rPr kumimoji="1" lang="en-US" altLang="ja-JP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0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黄色のセルは、直接入力またはプルダウンから選択する項目です。</a:t>
          </a:r>
          <a:endParaRPr kumimoji="1" lang="en-US" altLang="ja-JP" sz="10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 fLocksWithSheet="0" fPrintsWithSheet="0"/>
  </xdr:absoluteAnchor>
</xdr:wsDr>
</file>

<file path=xl/theme/theme1.xml><?xml version="1.0" encoding="utf-8"?>
<a:theme xmlns:a="http://schemas.openxmlformats.org/drawingml/2006/main" name="Office テーマ">
  <a:themeElements>
    <a:clrScheme name="暖かみのある青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trlProp" Target="../ctrlProps/ctrlProp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trlProp" Target="../ctrlProps/ctrlProp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0CD21-D950-4974-A6DE-86FA0A6F4EEF}">
  <sheetPr>
    <tabColor rgb="FFAACDF0"/>
  </sheetPr>
  <dimension ref="B1:CK34"/>
  <sheetViews>
    <sheetView showGridLines="0" tabSelected="1" zoomScaleNormal="100" zoomScaleSheetLayoutView="100" workbookViewId="0">
      <selection activeCell="N17" sqref="N17"/>
    </sheetView>
  </sheetViews>
  <sheetFormatPr defaultColWidth="8.875" defaultRowHeight="18" customHeight="1" x14ac:dyDescent="0.15"/>
  <cols>
    <col min="1" max="1" width="2.875" customWidth="1"/>
    <col min="2" max="2" width="18.375" style="9" customWidth="1"/>
    <col min="3" max="3" width="4.375" style="9" customWidth="1"/>
    <col min="4" max="9" width="11.875" style="9" customWidth="1"/>
    <col min="10" max="12" width="8.875" customWidth="1"/>
    <col min="13" max="13" width="3.25" customWidth="1"/>
    <col min="14" max="18" width="10.75" customWidth="1"/>
    <col min="28" max="28" width="0" hidden="1" customWidth="1"/>
  </cols>
  <sheetData>
    <row r="1" spans="2:89" ht="30" customHeight="1" thickBot="1" x14ac:dyDescent="0.2">
      <c r="AB1" t="s">
        <v>82</v>
      </c>
    </row>
    <row r="2" spans="2:89" ht="18" customHeight="1" thickBot="1" x14ac:dyDescent="0.2">
      <c r="B2" s="141" t="s">
        <v>110</v>
      </c>
      <c r="C2" s="141"/>
      <c r="D2" s="141"/>
      <c r="E2" s="141"/>
      <c r="F2" s="141"/>
      <c r="G2" s="141"/>
      <c r="H2" s="141"/>
      <c r="I2" s="141"/>
      <c r="AB2" s="29" t="b">
        <v>0</v>
      </c>
    </row>
    <row r="3" spans="2:89" ht="18" customHeight="1" x14ac:dyDescent="0.15">
      <c r="B3" s="141" t="s">
        <v>73</v>
      </c>
      <c r="C3" s="141"/>
      <c r="D3" s="141"/>
      <c r="E3" s="141"/>
      <c r="F3" s="141"/>
      <c r="G3" s="141"/>
      <c r="H3" s="141"/>
      <c r="I3" s="141"/>
    </row>
    <row r="4" spans="2:89" ht="12" customHeight="1" thickBot="1" x14ac:dyDescent="0.2"/>
    <row r="5" spans="2:89" ht="18" customHeight="1" x14ac:dyDescent="0.15">
      <c r="B5" s="151" t="s">
        <v>62</v>
      </c>
      <c r="C5" s="152"/>
      <c r="D5" s="142" t="s">
        <v>114</v>
      </c>
      <c r="E5" s="143"/>
      <c r="F5" s="143"/>
      <c r="G5" s="143"/>
      <c r="H5" s="143"/>
      <c r="I5" s="144"/>
      <c r="N5" s="1"/>
      <c r="O5" s="1"/>
      <c r="P5" s="1"/>
      <c r="Q5" s="1"/>
      <c r="R5" s="1"/>
      <c r="S5" s="1"/>
      <c r="T5" s="1"/>
      <c r="U5" s="1"/>
      <c r="V5" s="1"/>
      <c r="W5" s="1"/>
    </row>
    <row r="6" spans="2:89" ht="24" customHeight="1" x14ac:dyDescent="0.15">
      <c r="B6" s="153" t="s">
        <v>103</v>
      </c>
      <c r="C6" s="154"/>
      <c r="D6" s="145"/>
      <c r="E6" s="146"/>
      <c r="F6" s="146"/>
      <c r="G6" s="146"/>
      <c r="H6" s="146"/>
      <c r="I6" s="147"/>
      <c r="N6" s="1"/>
      <c r="O6" s="1"/>
      <c r="P6" s="1"/>
      <c r="Q6" s="1"/>
      <c r="R6" s="1"/>
      <c r="S6" s="1"/>
      <c r="T6" s="1"/>
      <c r="U6" s="1"/>
      <c r="V6" s="1"/>
      <c r="W6" s="1"/>
    </row>
    <row r="7" spans="2:89" ht="24" customHeight="1" x14ac:dyDescent="0.15">
      <c r="B7" s="153" t="s">
        <v>83</v>
      </c>
      <c r="C7" s="154"/>
      <c r="D7" s="145"/>
      <c r="E7" s="146"/>
      <c r="F7" s="146"/>
      <c r="G7" s="146"/>
      <c r="H7" s="146"/>
      <c r="I7" s="147"/>
      <c r="N7" s="1"/>
      <c r="O7" s="1"/>
      <c r="P7" s="1"/>
      <c r="Q7" s="1"/>
      <c r="R7" s="1"/>
      <c r="S7" s="1"/>
      <c r="T7" s="1"/>
      <c r="U7" s="1"/>
      <c r="V7" s="1"/>
      <c r="W7" s="1"/>
    </row>
    <row r="8" spans="2:89" ht="24" customHeight="1" thickBot="1" x14ac:dyDescent="0.2">
      <c r="B8" s="155" t="s">
        <v>63</v>
      </c>
      <c r="C8" s="156"/>
      <c r="D8" s="148"/>
      <c r="E8" s="149"/>
      <c r="F8" s="149"/>
      <c r="G8" s="149"/>
      <c r="H8" s="149"/>
      <c r="I8" s="150"/>
      <c r="N8" s="1"/>
      <c r="O8" s="1"/>
      <c r="P8" s="1"/>
      <c r="Q8" s="1"/>
      <c r="R8" s="1"/>
      <c r="S8" s="1"/>
      <c r="T8" s="1"/>
      <c r="U8" s="1"/>
      <c r="V8" s="1"/>
      <c r="W8" s="1"/>
      <c r="CK8" t="b">
        <v>1</v>
      </c>
    </row>
    <row r="9" spans="2:89" ht="18" customHeight="1" x14ac:dyDescent="0.15">
      <c r="B9" s="17" t="s">
        <v>104</v>
      </c>
      <c r="C9" s="17"/>
      <c r="D9" s="21"/>
      <c r="E9" s="21"/>
      <c r="F9" s="21"/>
      <c r="G9" s="21"/>
      <c r="H9" s="21"/>
      <c r="I9" s="2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89" ht="18" customHeight="1" x14ac:dyDescent="0.15">
      <c r="B10" s="17"/>
      <c r="C10" s="17"/>
      <c r="D10" s="21"/>
      <c r="E10" s="21"/>
      <c r="F10" s="21"/>
      <c r="G10" s="21"/>
      <c r="H10" s="21"/>
      <c r="I10" s="2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89" ht="18" customHeight="1" x14ac:dyDescent="0.15">
      <c r="B11" s="17"/>
      <c r="C11" s="17"/>
      <c r="D11" s="21"/>
      <c r="E11" s="21"/>
      <c r="F11" s="21"/>
      <c r="G11" s="21"/>
      <c r="H11" s="21"/>
      <c r="I11" s="2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89" ht="18" customHeight="1" x14ac:dyDescent="0.15">
      <c r="B12" s="141" t="s">
        <v>101</v>
      </c>
      <c r="C12" s="141"/>
      <c r="D12" s="141"/>
      <c r="E12" s="141"/>
      <c r="F12" s="141"/>
      <c r="G12" s="141"/>
      <c r="H12" s="141"/>
      <c r="I12" s="14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89" ht="18" customHeight="1" x14ac:dyDescent="0.15">
      <c r="B13" s="30"/>
      <c r="C13" s="30"/>
      <c r="D13" s="30"/>
      <c r="E13" s="30"/>
      <c r="F13" s="30"/>
      <c r="G13" s="30"/>
      <c r="H13" s="30"/>
      <c r="I13" s="30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89" ht="18" customHeight="1" x14ac:dyDescent="0.15">
      <c r="B14" s="162" t="s">
        <v>109</v>
      </c>
      <c r="C14" s="162"/>
      <c r="D14" s="162"/>
      <c r="E14" s="48" t="str">
        <f ca="1">IFERROR(ROUNDDOWN(H17/D17,4),"")</f>
        <v/>
      </c>
      <c r="F14" s="47" t="str">
        <f ca="1">IF(E14&lt;【非表示】その他!F4,"削減量が不足しています。","")</f>
        <v/>
      </c>
      <c r="G14" s="21"/>
      <c r="H14" s="21"/>
      <c r="I14" s="2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89" ht="18" customHeight="1" thickBot="1" x14ac:dyDescent="0.2"/>
    <row r="16" spans="2:89" ht="18" customHeight="1" x14ac:dyDescent="0.15">
      <c r="B16" s="37"/>
      <c r="C16" s="159" t="s">
        <v>87</v>
      </c>
      <c r="D16" s="160"/>
      <c r="E16" s="161"/>
      <c r="F16" s="163" t="s">
        <v>88</v>
      </c>
      <c r="G16" s="163"/>
      <c r="H16" s="163" t="s">
        <v>89</v>
      </c>
      <c r="I16" s="164"/>
    </row>
    <row r="17" spans="2:9" ht="18" customHeight="1" thickBot="1" x14ac:dyDescent="0.2">
      <c r="B17" s="38" t="s">
        <v>90</v>
      </c>
      <c r="C17" s="42" t="s">
        <v>105</v>
      </c>
      <c r="D17" s="99">
        <f ca="1">【非表示】その他!L4</f>
        <v>0</v>
      </c>
      <c r="E17" s="100" t="s">
        <v>107</v>
      </c>
      <c r="F17" s="101"/>
      <c r="G17" s="102"/>
      <c r="H17" s="103">
        <f ca="1">SUM(H18:H27)</f>
        <v>0</v>
      </c>
      <c r="I17" s="104" t="s">
        <v>108</v>
      </c>
    </row>
    <row r="18" spans="2:9" ht="18" customHeight="1" thickTop="1" x14ac:dyDescent="0.15">
      <c r="B18" s="39" t="s">
        <v>91</v>
      </c>
      <c r="C18" s="43"/>
      <c r="D18" s="105" cm="1">
        <f t="array" aca="1" ref="D18" ca="1">IFERROR(IF(INDIRECT(B18&amp;"!G31")="","",INDIRECT(B18&amp;"!G31")),"")</f>
        <v>0</v>
      </c>
      <c r="E18" s="106" t="str">
        <f ca="1">IF(D18="","","t-CO2/年")</f>
        <v>t-CO2/年</v>
      </c>
      <c r="F18" s="107" cm="1">
        <f t="array" aca="1" ref="F18" ca="1">IFERROR(IF(INDIRECT(B18&amp;"!G40")="","",INDIRECT(B18&amp;"!G40")),"")</f>
        <v>0</v>
      </c>
      <c r="G18" s="106" t="str">
        <f ca="1">IF(F18="","","t-CO2/年")</f>
        <v>t-CO2/年</v>
      </c>
      <c r="H18" s="107" cm="1">
        <f t="array" aca="1" ref="H18" ca="1">IFERROR(IF(INDIRECT(B18&amp;"!C22")="","",INDIRECT(B18&amp;"!C22")),"")</f>
        <v>0</v>
      </c>
      <c r="I18" s="108" t="str">
        <f ca="1">IF(H18="","","t-CO2/年")</f>
        <v>t-CO2/年</v>
      </c>
    </row>
    <row r="19" spans="2:9" ht="18" customHeight="1" x14ac:dyDescent="0.15">
      <c r="B19" s="40" t="s">
        <v>92</v>
      </c>
      <c r="C19" s="44"/>
      <c r="D19" s="109" cm="1">
        <f t="array" aca="1" ref="D19" ca="1">IFERROR(IF(INDIRECT(B19&amp;"!G31")="","",INDIRECT(B19&amp;"!G31")),"")</f>
        <v>0</v>
      </c>
      <c r="E19" s="110" t="str">
        <f t="shared" ref="E19:E27" ca="1" si="0">IF(D19="","","t-CO2/年")</f>
        <v>t-CO2/年</v>
      </c>
      <c r="F19" s="111" cm="1">
        <f t="array" aca="1" ref="F19" ca="1">IFERROR(IF(INDIRECT(B19&amp;"!G40")="","",INDIRECT(B19&amp;"!G40")),"")</f>
        <v>0</v>
      </c>
      <c r="G19" s="110" t="str">
        <f t="shared" ref="G19" ca="1" si="1">IF(F19="","","t-CO2/年")</f>
        <v>t-CO2/年</v>
      </c>
      <c r="H19" s="111" cm="1">
        <f t="array" aca="1" ref="H19" ca="1">IFERROR(IF(INDIRECT(B19&amp;"!C22")="","",INDIRECT(B19&amp;"!C22")),"")</f>
        <v>0</v>
      </c>
      <c r="I19" s="112" t="str">
        <f t="shared" ref="I19" ca="1" si="2">IF(H19="","","t-CO2/年")</f>
        <v>t-CO2/年</v>
      </c>
    </row>
    <row r="20" spans="2:9" ht="18" customHeight="1" x14ac:dyDescent="0.15">
      <c r="B20" s="40" t="s">
        <v>93</v>
      </c>
      <c r="C20" s="44"/>
      <c r="D20" s="109" cm="1">
        <f t="array" aca="1" ref="D20" ca="1">IFERROR(IF(INDIRECT(B20&amp;"!G31")="","",INDIRECT(B20&amp;"!G31")),"")</f>
        <v>0</v>
      </c>
      <c r="E20" s="110" t="str">
        <f t="shared" ca="1" si="0"/>
        <v>t-CO2/年</v>
      </c>
      <c r="F20" s="111" cm="1">
        <f t="array" aca="1" ref="F20" ca="1">IFERROR(IF(INDIRECT(B20&amp;"!G40")="","",INDIRECT(B20&amp;"!G40")),"")</f>
        <v>0</v>
      </c>
      <c r="G20" s="110" t="str">
        <f t="shared" ref="G20" ca="1" si="3">IF(F20="","","t-CO2/年")</f>
        <v>t-CO2/年</v>
      </c>
      <c r="H20" s="111" cm="1">
        <f t="array" aca="1" ref="H20" ca="1">IFERROR(IF(INDIRECT(B20&amp;"!C22")="","",INDIRECT(B20&amp;"!C22")),"")</f>
        <v>0</v>
      </c>
      <c r="I20" s="112" t="str">
        <f t="shared" ref="I20" ca="1" si="4">IF(H20="","","t-CO2/年")</f>
        <v>t-CO2/年</v>
      </c>
    </row>
    <row r="21" spans="2:9" ht="18" customHeight="1" x14ac:dyDescent="0.15">
      <c r="B21" s="40" t="s">
        <v>94</v>
      </c>
      <c r="C21" s="44"/>
      <c r="D21" s="109" cm="1">
        <f t="array" aca="1" ref="D21" ca="1">IFERROR(IF(INDIRECT(B21&amp;"!G31")="","",INDIRECT(B21&amp;"!G31")),"")</f>
        <v>0</v>
      </c>
      <c r="E21" s="110" t="str">
        <f t="shared" ca="1" si="0"/>
        <v>t-CO2/年</v>
      </c>
      <c r="F21" s="111" cm="1">
        <f t="array" aca="1" ref="F21" ca="1">IFERROR(IF(INDIRECT(B21&amp;"!G40")="","",INDIRECT(B21&amp;"!G40")),"")</f>
        <v>0</v>
      </c>
      <c r="G21" s="110" t="str">
        <f t="shared" ref="G21" ca="1" si="5">IF(F21="","","t-CO2/年")</f>
        <v>t-CO2/年</v>
      </c>
      <c r="H21" s="111" cm="1">
        <f t="array" aca="1" ref="H21" ca="1">IFERROR(IF(INDIRECT(B21&amp;"!C22")="","",INDIRECT(B21&amp;"!C22")),"")</f>
        <v>0</v>
      </c>
      <c r="I21" s="112" t="str">
        <f t="shared" ref="I21" ca="1" si="6">IF(H21="","","t-CO2/年")</f>
        <v>t-CO2/年</v>
      </c>
    </row>
    <row r="22" spans="2:9" ht="18" customHeight="1" x14ac:dyDescent="0.15">
      <c r="B22" s="40" t="s">
        <v>95</v>
      </c>
      <c r="C22" s="44"/>
      <c r="D22" s="109" cm="1">
        <f t="array" aca="1" ref="D22" ca="1">IFERROR(IF(INDIRECT(B22&amp;"!G31")="","",INDIRECT(B22&amp;"!G31")),"")</f>
        <v>0</v>
      </c>
      <c r="E22" s="110" t="str">
        <f t="shared" ca="1" si="0"/>
        <v>t-CO2/年</v>
      </c>
      <c r="F22" s="111" cm="1">
        <f t="array" aca="1" ref="F22" ca="1">IFERROR(IF(INDIRECT(B22&amp;"!G40")="","",INDIRECT(B22&amp;"!G40")),"")</f>
        <v>0</v>
      </c>
      <c r="G22" s="110" t="str">
        <f t="shared" ref="G22" ca="1" si="7">IF(F22="","","t-CO2/年")</f>
        <v>t-CO2/年</v>
      </c>
      <c r="H22" s="111" cm="1">
        <f t="array" aca="1" ref="H22" ca="1">IFERROR(IF(INDIRECT(B22&amp;"!C22")="","",INDIRECT(B22&amp;"!C22")),"")</f>
        <v>0</v>
      </c>
      <c r="I22" s="112" t="str">
        <f t="shared" ref="I22" ca="1" si="8">IF(H22="","","t-CO2/年")</f>
        <v>t-CO2/年</v>
      </c>
    </row>
    <row r="23" spans="2:9" ht="18" customHeight="1" x14ac:dyDescent="0.15">
      <c r="B23" s="40" t="s">
        <v>96</v>
      </c>
      <c r="C23" s="44"/>
      <c r="D23" s="109" cm="1">
        <f t="array" aca="1" ref="D23" ca="1">IFERROR(IF(INDIRECT(B23&amp;"!G31")="","",INDIRECT(B23&amp;"!G31")),"")</f>
        <v>0</v>
      </c>
      <c r="E23" s="110" t="str">
        <f t="shared" ca="1" si="0"/>
        <v>t-CO2/年</v>
      </c>
      <c r="F23" s="111" cm="1">
        <f t="array" aca="1" ref="F23" ca="1">IFERROR(IF(INDIRECT(B23&amp;"!G40")="","",INDIRECT(B23&amp;"!G40")),"")</f>
        <v>0</v>
      </c>
      <c r="G23" s="110" t="str">
        <f t="shared" ref="G23" ca="1" si="9">IF(F23="","","t-CO2/年")</f>
        <v>t-CO2/年</v>
      </c>
      <c r="H23" s="111" cm="1">
        <f t="array" aca="1" ref="H23" ca="1">IFERROR(IF(INDIRECT(B23&amp;"!C22")="","",INDIRECT(B23&amp;"!C22")),"")</f>
        <v>0</v>
      </c>
      <c r="I23" s="112" t="str">
        <f t="shared" ref="I23" ca="1" si="10">IF(H23="","","t-CO2/年")</f>
        <v>t-CO2/年</v>
      </c>
    </row>
    <row r="24" spans="2:9" ht="18" customHeight="1" x14ac:dyDescent="0.15">
      <c r="B24" s="40" t="s">
        <v>97</v>
      </c>
      <c r="C24" s="44"/>
      <c r="D24" s="109" cm="1">
        <f t="array" aca="1" ref="D24" ca="1">IFERROR(IF(INDIRECT(B24&amp;"!G31")="","",INDIRECT(B24&amp;"!G31")),"")</f>
        <v>0</v>
      </c>
      <c r="E24" s="110" t="str">
        <f t="shared" ca="1" si="0"/>
        <v>t-CO2/年</v>
      </c>
      <c r="F24" s="111" cm="1">
        <f t="array" aca="1" ref="F24" ca="1">IFERROR(IF(INDIRECT(B24&amp;"!G40")="","",INDIRECT(B24&amp;"!G40")),"")</f>
        <v>0</v>
      </c>
      <c r="G24" s="110" t="str">
        <f t="shared" ref="G24" ca="1" si="11">IF(F24="","","t-CO2/年")</f>
        <v>t-CO2/年</v>
      </c>
      <c r="H24" s="111" cm="1">
        <f t="array" aca="1" ref="H24" ca="1">IFERROR(IF(INDIRECT(B24&amp;"!C22")="","",INDIRECT(B24&amp;"!C22")),"")</f>
        <v>0</v>
      </c>
      <c r="I24" s="112" t="str">
        <f t="shared" ref="I24" ca="1" si="12">IF(H24="","","t-CO2/年")</f>
        <v>t-CO2/年</v>
      </c>
    </row>
    <row r="25" spans="2:9" ht="18" customHeight="1" x14ac:dyDescent="0.15">
      <c r="B25" s="40" t="s">
        <v>98</v>
      </c>
      <c r="C25" s="44"/>
      <c r="D25" s="109" cm="1">
        <f t="array" aca="1" ref="D25" ca="1">IFERROR(IF(INDIRECT(B25&amp;"!G31")="","",INDIRECT(B25&amp;"!G31")),"")</f>
        <v>0</v>
      </c>
      <c r="E25" s="110" t="str">
        <f t="shared" ca="1" si="0"/>
        <v>t-CO2/年</v>
      </c>
      <c r="F25" s="111" cm="1">
        <f t="array" aca="1" ref="F25" ca="1">IFERROR(IF(INDIRECT(B25&amp;"!G40")="","",INDIRECT(B25&amp;"!G40")),"")</f>
        <v>0</v>
      </c>
      <c r="G25" s="110" t="str">
        <f t="shared" ref="G25" ca="1" si="13">IF(F25="","","t-CO2/年")</f>
        <v>t-CO2/年</v>
      </c>
      <c r="H25" s="111" cm="1">
        <f t="array" aca="1" ref="H25" ca="1">IFERROR(IF(INDIRECT(B25&amp;"!C22")="","",INDIRECT(B25&amp;"!C22")),"")</f>
        <v>0</v>
      </c>
      <c r="I25" s="112" t="str">
        <f t="shared" ref="I25" ca="1" si="14">IF(H25="","","t-CO2/年")</f>
        <v>t-CO2/年</v>
      </c>
    </row>
    <row r="26" spans="2:9" ht="18" customHeight="1" x14ac:dyDescent="0.15">
      <c r="B26" s="40" t="s">
        <v>99</v>
      </c>
      <c r="C26" s="44"/>
      <c r="D26" s="109" cm="1">
        <f t="array" aca="1" ref="D26" ca="1">IFERROR(IF(INDIRECT(B26&amp;"!G31")="","",INDIRECT(B26&amp;"!G31")),"")</f>
        <v>0</v>
      </c>
      <c r="E26" s="110" t="str">
        <f t="shared" ca="1" si="0"/>
        <v>t-CO2/年</v>
      </c>
      <c r="F26" s="111" cm="1">
        <f t="array" aca="1" ref="F26" ca="1">IFERROR(IF(INDIRECT(B26&amp;"!G40")="","",INDIRECT(B26&amp;"!G40")),"")</f>
        <v>0</v>
      </c>
      <c r="G26" s="110" t="str">
        <f t="shared" ref="G26" ca="1" si="15">IF(F26="","","t-CO2/年")</f>
        <v>t-CO2/年</v>
      </c>
      <c r="H26" s="111" cm="1">
        <f t="array" aca="1" ref="H26" ca="1">IFERROR(IF(INDIRECT(B26&amp;"!C22")="","",INDIRECT(B26&amp;"!C22")),"")</f>
        <v>0</v>
      </c>
      <c r="I26" s="112" t="str">
        <f t="shared" ref="I26" ca="1" si="16">IF(H26="","","t-CO2/年")</f>
        <v>t-CO2/年</v>
      </c>
    </row>
    <row r="27" spans="2:9" ht="18" customHeight="1" thickBot="1" x14ac:dyDescent="0.2">
      <c r="B27" s="41" t="s">
        <v>100</v>
      </c>
      <c r="C27" s="45"/>
      <c r="D27" s="113" cm="1">
        <f t="array" aca="1" ref="D27" ca="1">IFERROR(IF(INDIRECT(B27&amp;"!G31")="","",INDIRECT(B27&amp;"!G31")),"")</f>
        <v>0</v>
      </c>
      <c r="E27" s="114" t="str">
        <f t="shared" ca="1" si="0"/>
        <v>t-CO2/年</v>
      </c>
      <c r="F27" s="115" cm="1">
        <f t="array" aca="1" ref="F27" ca="1">IFERROR(IF(INDIRECT(B27&amp;"!G40")="","",INDIRECT(B27&amp;"!G40")),"")</f>
        <v>0</v>
      </c>
      <c r="G27" s="114" t="str">
        <f t="shared" ref="G27" ca="1" si="17">IF(F27="","","t-CO2/年")</f>
        <v>t-CO2/年</v>
      </c>
      <c r="H27" s="115" cm="1">
        <f t="array" aca="1" ref="H27" ca="1">IFERROR(IF(INDIRECT(B27&amp;"!C22")="","",INDIRECT(B27&amp;"!C22")),"")</f>
        <v>0</v>
      </c>
      <c r="I27" s="116" t="str">
        <f t="shared" ref="I27" ca="1" si="18">IF(H27="","","t-CO2/年")</f>
        <v>t-CO2/年</v>
      </c>
    </row>
    <row r="28" spans="2:9" ht="18" customHeight="1" x14ac:dyDescent="0.15">
      <c r="B28" s="36" t="s">
        <v>106</v>
      </c>
    </row>
    <row r="29" spans="2:9" ht="18" customHeight="1" x14ac:dyDescent="0.15">
      <c r="B29" s="36" t="s">
        <v>111</v>
      </c>
    </row>
    <row r="31" spans="2:9" ht="18" customHeight="1" x14ac:dyDescent="0.15">
      <c r="B31" s="16" t="s">
        <v>113</v>
      </c>
    </row>
    <row r="32" spans="2:9" ht="18" customHeight="1" x14ac:dyDescent="0.15">
      <c r="B32" s="157" t="s">
        <v>112</v>
      </c>
      <c r="C32" s="158"/>
      <c r="D32" s="158"/>
      <c r="E32" s="158"/>
      <c r="F32" s="158"/>
      <c r="G32" s="158"/>
      <c r="H32" s="158"/>
      <c r="I32" s="158"/>
    </row>
    <row r="33" spans="2:9" ht="18" customHeight="1" x14ac:dyDescent="0.15">
      <c r="B33" s="158"/>
      <c r="C33" s="158"/>
      <c r="D33" s="158"/>
      <c r="E33" s="158"/>
      <c r="F33" s="158"/>
      <c r="G33" s="158"/>
      <c r="H33" s="158"/>
      <c r="I33" s="158"/>
    </row>
    <row r="34" spans="2:9" ht="18" customHeight="1" x14ac:dyDescent="0.15">
      <c r="B34" s="158"/>
      <c r="C34" s="158"/>
      <c r="D34" s="158"/>
      <c r="E34" s="158"/>
      <c r="F34" s="158"/>
      <c r="G34" s="158"/>
      <c r="H34" s="158"/>
      <c r="I34" s="158"/>
    </row>
  </sheetData>
  <sheetProtection algorithmName="SHA-512" hashValue="rdYSu9n1Uy6UBSjCsU62hqkaTqYh0O2SQHR1YUL5HV6NBKbY5EZmGw1dMO3WC3FwalwUnPgwBvWqHnCZHh4xKQ==" saltValue="LKP+cN6Z/ovJJ8lHLPTNTw==" spinCount="100000" sheet="1" formatCells="0" formatRows="0"/>
  <mergeCells count="16">
    <mergeCell ref="B32:I34"/>
    <mergeCell ref="C16:E16"/>
    <mergeCell ref="B14:D14"/>
    <mergeCell ref="D7:I7"/>
    <mergeCell ref="F16:G16"/>
    <mergeCell ref="H16:I16"/>
    <mergeCell ref="B12:I12"/>
    <mergeCell ref="B2:I2"/>
    <mergeCell ref="B3:I3"/>
    <mergeCell ref="D5:I5"/>
    <mergeCell ref="D6:I6"/>
    <mergeCell ref="D8:I8"/>
    <mergeCell ref="B5:C5"/>
    <mergeCell ref="B6:C6"/>
    <mergeCell ref="B7:C7"/>
    <mergeCell ref="B8:C8"/>
  </mergeCells>
  <phoneticPr fontId="1"/>
  <conditionalFormatting sqref="C18:C27">
    <cfRule type="expression" dxfId="32" priority="2">
      <formula>$AB$2=TRUE</formula>
    </cfRule>
  </conditionalFormatting>
  <conditionalFormatting sqref="D5:I8">
    <cfRule type="expression" dxfId="31" priority="3">
      <formula>$AB$2=TRUE</formula>
    </cfRule>
  </conditionalFormatting>
  <dataValidations count="1">
    <dataValidation type="list" allowBlank="1" showInputMessage="1" showErrorMessage="1" sqref="C18:C27" xr:uid="{61876B14-84F1-410C-A373-6EF0F4AF31CC}">
      <formula1>"×"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7889" r:id="rId4" name="Check Box 1">
              <controlPr defaultSize="0" print="0" autoFill="0" autoLine="0" autoPict="0">
                <anchor moveWithCells="1">
                  <from>
                    <xdr:col>9</xdr:col>
                    <xdr:colOff>561975</xdr:colOff>
                    <xdr:row>1</xdr:row>
                    <xdr:rowOff>9525</xdr:rowOff>
                  </from>
                  <to>
                    <xdr:col>12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F9EC3D7-97ED-4D15-A62C-BD11769FB77D}">
            <xm:f>$E$14&lt;【非表示】その他!$F$4</xm:f>
            <x14:dxf>
              <font>
                <color auto="1"/>
              </font>
              <fill>
                <patternFill>
                  <bgColor rgb="FFFF9999"/>
                </patternFill>
              </fill>
            </x14:dxf>
          </x14:cfRule>
          <xm:sqref>E14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FEDFCFE-E336-44CE-8B7E-43DCD601BCB0}">
          <x14:formula1>
            <xm:f>【非表示】その他!$E$5:$E$7</xm:f>
          </x14:formula1>
          <xm:sqref>D7:I7</xm:sqref>
        </x14:dataValidation>
        <x14:dataValidation type="list" allowBlank="1" showInputMessage="1" showErrorMessage="1" xr:uid="{B207E32E-5540-4BBD-A3F9-F0D9BD12BFD5}">
          <x14:formula1>
            <xm:f>【非表示】その他!$H$5:$H$14</xm:f>
          </x14:formula1>
          <xm:sqref>B18:B27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D885-2AE7-4693-A456-434C8578C20E}">
  <sheetPr codeName="Sheet1"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【個票1】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【個票1】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【個票1】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15:H135"/>
    <mergeCell ref="B60:H68"/>
    <mergeCell ref="C35:D35"/>
    <mergeCell ref="E35:F35"/>
    <mergeCell ref="B42:H42"/>
    <mergeCell ref="B50:H58"/>
    <mergeCell ref="B71:H79"/>
    <mergeCell ref="B81:H89"/>
    <mergeCell ref="B93:H113"/>
    <mergeCell ref="C47:H47"/>
    <mergeCell ref="B2:H2"/>
    <mergeCell ref="G26:H26"/>
    <mergeCell ref="G35:H35"/>
    <mergeCell ref="B18:H18"/>
    <mergeCell ref="C26:D26"/>
    <mergeCell ref="E26:F26"/>
    <mergeCell ref="B12:H12"/>
    <mergeCell ref="C16:H16"/>
    <mergeCell ref="C17:H17"/>
    <mergeCell ref="C5:H5"/>
    <mergeCell ref="C8:H8"/>
    <mergeCell ref="C6:H6"/>
    <mergeCell ref="B3:H3"/>
    <mergeCell ref="C7:H7"/>
    <mergeCell ref="B14:B15"/>
    <mergeCell ref="C14:H15"/>
  </mergeCells>
  <phoneticPr fontId="1"/>
  <conditionalFormatting sqref="C14:H17 B27:F30 B36:F39 C47 B50 B60 B71 B81 B93 B115">
    <cfRule type="expression" dxfId="29" priority="1">
      <formula>$AA$2=TRUE</formula>
    </cfRule>
  </conditionalFormatting>
  <conditionalFormatting sqref="D27:F30 D36:F39">
    <cfRule type="containsText" dxfId="28" priority="2" operator="containsText" text="入力">
      <formula>NOT(ISERROR(SEARCH("入力",D27)))</formula>
    </cfRule>
    <cfRule type="expression" dxfId="27" priority="3">
      <formula>OR(COUNTIF(エネルギー種別,$B27)&gt;0,$B27="")</formula>
    </cfRule>
  </conditionalFormatting>
  <dataValidations count="1">
    <dataValidation type="list" allowBlank="1" showInputMessage="1" sqref="B36:B39 B27:B30" xr:uid="{0852B0A0-5AAF-4E99-BFC6-84513F8AFC91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ignoredErrors>
    <ignoredError sqref="D27:F27 D28:D30 E28:E30 F28:F30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C57F61-A37D-42C3-9CA9-1A4DA1BFA13C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A58B-3A57-4378-B77F-AFA3FB3A2EDD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【個票2】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【個票2】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【個票2】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26" priority="1">
      <formula>$AA$2=TRUE</formula>
    </cfRule>
  </conditionalFormatting>
  <conditionalFormatting sqref="D27:F30 D36:F39">
    <cfRule type="containsText" dxfId="25" priority="2" operator="containsText" text="入力">
      <formula>NOT(ISERROR(SEARCH("入力",D27)))</formula>
    </cfRule>
    <cfRule type="expression" dxfId="24" priority="3">
      <formula>OR(COUNTIF(エネルギー種別,$B27)&gt;0,$B27="")</formula>
    </cfRule>
  </conditionalFormatting>
  <dataValidations count="1">
    <dataValidation type="list" allowBlank="1" showInputMessage="1" sqref="B36:B39 B27:B30" xr:uid="{491316DF-13BA-43DC-B4C6-DF87D9583AEB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729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CCE68E-99DE-41AC-AD3F-82CCC4C90A0B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630E-B360-4646-8AFF-7F9488701972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【個票3】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【個票3】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【個票3】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23" priority="1">
      <formula>$AA$2=TRUE</formula>
    </cfRule>
  </conditionalFormatting>
  <conditionalFormatting sqref="D27:F30 D36:F39">
    <cfRule type="containsText" dxfId="22" priority="2" operator="containsText" text="入力">
      <formula>NOT(ISERROR(SEARCH("入力",D27)))</formula>
    </cfRule>
    <cfRule type="expression" dxfId="21" priority="3">
      <formula>OR(COUNTIF(エネルギー種別,$B27)&gt;0,$B27="")</formula>
    </cfRule>
  </conditionalFormatting>
  <dataValidations count="1">
    <dataValidation type="list" allowBlank="1" showInputMessage="1" sqref="B36:B39 B27:B30" xr:uid="{7C4A1929-EAA3-4864-8C1F-3C18BD19AD00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4753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774A51-1215-48A6-B4BB-7012763CFBA9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D28B-4411-4051-889F-AE00B3D799A1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【個票4】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【個票4】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【個票4】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20" priority="1">
      <formula>$AA$2=TRUE</formula>
    </cfRule>
  </conditionalFormatting>
  <conditionalFormatting sqref="D27:F30 D36:F39">
    <cfRule type="containsText" dxfId="19" priority="2" operator="containsText" text="入力">
      <formula>NOT(ISERROR(SEARCH("入力",D27)))</formula>
    </cfRule>
    <cfRule type="expression" dxfId="18" priority="3">
      <formula>OR(COUNTIF(エネルギー種別,$B27)&gt;0,$B27="")</formula>
    </cfRule>
  </conditionalFormatting>
  <dataValidations count="1">
    <dataValidation type="list" allowBlank="1" showInputMessage="1" sqref="B36:B39 B27:B30" xr:uid="{7F794D0A-31EC-4C49-A618-5DFD3ABE27A3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5777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170E29-9038-4A06-9926-7C402428E792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092E-B140-42C0-942E-ABA0EA10E398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【個票5】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【個票5】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【個票5】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17" priority="1">
      <formula>$AA$2=TRUE</formula>
    </cfRule>
  </conditionalFormatting>
  <conditionalFormatting sqref="D27:F30 D36:F39">
    <cfRule type="containsText" dxfId="16" priority="2" operator="containsText" text="入力">
      <formula>NOT(ISERROR(SEARCH("入力",D27)))</formula>
    </cfRule>
    <cfRule type="expression" dxfId="15" priority="3">
      <formula>OR(COUNTIF(エネルギー種別,$B27)&gt;0,$B27="")</formula>
    </cfRule>
  </conditionalFormatting>
  <dataValidations count="1">
    <dataValidation type="list" allowBlank="1" showInputMessage="1" sqref="B36:B39 B27:B30" xr:uid="{DD1B275D-02EB-4A37-9A72-4B70783E3DC3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6801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498E8B-E394-48BA-876C-337EACDC2DAB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155A-722D-42A8-8CE2-CB05986FC14E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【個票6】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【個票6】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【個票6】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14" priority="1">
      <formula>$AA$2=TRUE</formula>
    </cfRule>
  </conditionalFormatting>
  <conditionalFormatting sqref="D27:F30 D36:F39">
    <cfRule type="containsText" dxfId="13" priority="2" operator="containsText" text="入力">
      <formula>NOT(ISERROR(SEARCH("入力",D27)))</formula>
    </cfRule>
    <cfRule type="expression" dxfId="12" priority="3">
      <formula>OR(COUNTIF(エネルギー種別,$B27)&gt;0,$B27="")</formula>
    </cfRule>
  </conditionalFormatting>
  <dataValidations count="1">
    <dataValidation type="list" allowBlank="1" showInputMessage="1" sqref="B36:B39 B27:B30" xr:uid="{8CA8E298-53DA-40D7-87D6-70CF13D04761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7825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2B57D5-EDD0-4226-AEF1-68629F35D2DF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52C3-621A-412E-B63B-44F887F085AD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【個票7】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【個票7】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【個票7】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11" priority="1">
      <formula>$AA$2=TRUE</formula>
    </cfRule>
  </conditionalFormatting>
  <conditionalFormatting sqref="D27:F30 D36:F39">
    <cfRule type="containsText" dxfId="10" priority="2" operator="containsText" text="入力">
      <formula>NOT(ISERROR(SEARCH("入力",D27)))</formula>
    </cfRule>
    <cfRule type="expression" dxfId="9" priority="3">
      <formula>OR(COUNTIF(エネルギー種別,$B27)&gt;0,$B27="")</formula>
    </cfRule>
  </conditionalFormatting>
  <dataValidations count="1">
    <dataValidation type="list" allowBlank="1" showInputMessage="1" sqref="B36:B39 B27:B30" xr:uid="{6A3082B7-9AEB-4036-B775-648CDFC6CFA1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8849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BD88DE-329F-45FB-8434-58491B11093C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5CDF-9680-42A1-833B-5C3B8364EA6D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【個票8】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【個票8】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【個票8】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8" priority="1">
      <formula>$AA$2=TRUE</formula>
    </cfRule>
  </conditionalFormatting>
  <conditionalFormatting sqref="D27:F30 D36:F39">
    <cfRule type="containsText" dxfId="7" priority="2" operator="containsText" text="入力">
      <formula>NOT(ISERROR(SEARCH("入力",D27)))</formula>
    </cfRule>
    <cfRule type="expression" dxfId="6" priority="3">
      <formula>OR(COUNTIF(エネルギー種別,$B27)&gt;0,$B27="")</formula>
    </cfRule>
  </conditionalFormatting>
  <dataValidations count="1">
    <dataValidation type="list" allowBlank="1" showInputMessage="1" sqref="B36:B39 B27:B30" xr:uid="{0B7BE7ED-2570-45CA-9E2D-DFA12D5565DC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9873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5FC44C-7C5E-41DA-BFAB-A3A1F9253747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BFB9-74A5-4419-9D10-8EB1AC7841DF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【個票9】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【個票9】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【個票9】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5" priority="1">
      <formula>$AA$2=TRUE</formula>
    </cfRule>
  </conditionalFormatting>
  <conditionalFormatting sqref="D27:F30 D36:F39">
    <cfRule type="containsText" dxfId="4" priority="2" operator="containsText" text="入力">
      <formula>NOT(ISERROR(SEARCH("入力",D27)))</formula>
    </cfRule>
    <cfRule type="expression" dxfId="3" priority="3">
      <formula>OR(COUNTIF(エネルギー種別,$B27)&gt;0,$B27="")</formula>
    </cfRule>
  </conditionalFormatting>
  <dataValidations count="1">
    <dataValidation type="list" allowBlank="1" showInputMessage="1" sqref="B36:B39 B27:B30" xr:uid="{A18886E4-3CBF-4FD3-9EAC-CB498C6BCC9D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0897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3C73FF-CDF6-41D6-9BD7-6C5D9007BEBF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A608-11AC-4AA7-B031-87DB1513F181}">
  <sheetPr>
    <tabColor rgb="FFAACDF0"/>
  </sheetPr>
  <dimension ref="B1:CJ135"/>
  <sheetViews>
    <sheetView showGridLines="0" zoomScaleNormal="100" zoomScaleSheetLayoutView="100" workbookViewId="0"/>
  </sheetViews>
  <sheetFormatPr defaultColWidth="8.875" defaultRowHeight="18" customHeight="1" x14ac:dyDescent="0.15"/>
  <cols>
    <col min="1" max="1" width="2.875" style="50" customWidth="1"/>
    <col min="2" max="2" width="22.75" style="49" customWidth="1"/>
    <col min="3" max="8" width="11.875" style="49" customWidth="1"/>
    <col min="9" max="11" width="8.875" style="50" customWidth="1"/>
    <col min="12" max="12" width="3.25" style="50" customWidth="1"/>
    <col min="13" max="17" width="10.75" style="50" customWidth="1"/>
    <col min="18" max="26" width="8.875" style="50"/>
    <col min="27" max="27" width="0" style="50" hidden="1" customWidth="1"/>
    <col min="28" max="16384" width="8.875" style="50"/>
  </cols>
  <sheetData>
    <row r="1" spans="2:88" ht="30" customHeight="1" thickBot="1" x14ac:dyDescent="0.2">
      <c r="AA1" s="50" t="s">
        <v>82</v>
      </c>
    </row>
    <row r="2" spans="2:88" ht="18" customHeight="1" thickBot="1" x14ac:dyDescent="0.2">
      <c r="B2" s="165" t="s">
        <v>110</v>
      </c>
      <c r="C2" s="165"/>
      <c r="D2" s="165"/>
      <c r="E2" s="165"/>
      <c r="F2" s="165"/>
      <c r="G2" s="165"/>
      <c r="H2" s="165"/>
      <c r="AA2" s="51" t="b">
        <v>0</v>
      </c>
    </row>
    <row r="3" spans="2:88" ht="18" customHeight="1" x14ac:dyDescent="0.15">
      <c r="B3" s="165" t="s">
        <v>73</v>
      </c>
      <c r="C3" s="165"/>
      <c r="D3" s="165"/>
      <c r="E3" s="165"/>
      <c r="F3" s="165"/>
      <c r="G3" s="165"/>
      <c r="H3" s="165"/>
    </row>
    <row r="4" spans="2:88" ht="12" customHeight="1" thickBot="1" x14ac:dyDescent="0.2"/>
    <row r="5" spans="2:88" ht="18" customHeight="1" x14ac:dyDescent="0.15">
      <c r="B5" s="52" t="s">
        <v>62</v>
      </c>
      <c r="C5" s="176" t="str">
        <f>IF(総括表!D5="","",総括表!D5)</f>
        <v xml:space="preserve"> Ｓ０８－＊＊＊－＊＊－＊＊(協会から通知される工場・事業場別番号を記入ください。)</v>
      </c>
      <c r="D5" s="177"/>
      <c r="E5" s="177"/>
      <c r="F5" s="177"/>
      <c r="G5" s="177"/>
      <c r="H5" s="178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88" ht="24" customHeight="1" x14ac:dyDescent="0.15">
      <c r="B6" s="54" t="s">
        <v>66</v>
      </c>
      <c r="C6" s="182" t="str">
        <f>IF(総括表!D6="","",総括表!D6)</f>
        <v/>
      </c>
      <c r="D6" s="183"/>
      <c r="E6" s="183"/>
      <c r="F6" s="183"/>
      <c r="G6" s="183"/>
      <c r="H6" s="184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2:88" ht="24" customHeight="1" x14ac:dyDescent="0.15">
      <c r="B7" s="55" t="s">
        <v>83</v>
      </c>
      <c r="C7" s="182" t="str">
        <f>IF(総括表!D7="","",総括表!D7)</f>
        <v/>
      </c>
      <c r="D7" s="183"/>
      <c r="E7" s="183"/>
      <c r="F7" s="183"/>
      <c r="G7" s="183"/>
      <c r="H7" s="184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2:88" ht="24" customHeight="1" thickBot="1" x14ac:dyDescent="0.2">
      <c r="B8" s="56" t="s">
        <v>63</v>
      </c>
      <c r="C8" s="179" t="str">
        <f>IF(総括表!D8="","",総括表!D8)</f>
        <v/>
      </c>
      <c r="D8" s="180"/>
      <c r="E8" s="180"/>
      <c r="F8" s="180"/>
      <c r="G8" s="180"/>
      <c r="H8" s="181"/>
      <c r="M8" s="53"/>
      <c r="N8" s="53"/>
      <c r="O8" s="53"/>
      <c r="P8" s="53"/>
      <c r="Q8" s="53"/>
      <c r="R8" s="53"/>
      <c r="S8" s="53"/>
      <c r="T8" s="53"/>
      <c r="U8" s="53"/>
      <c r="V8" s="53"/>
      <c r="CJ8" s="50" t="b">
        <v>1</v>
      </c>
    </row>
    <row r="9" spans="2:88" ht="18" customHeight="1" x14ac:dyDescent="0.15">
      <c r="B9" s="57" t="s">
        <v>67</v>
      </c>
      <c r="C9" s="58"/>
      <c r="D9" s="58"/>
      <c r="E9" s="58"/>
      <c r="F9" s="58"/>
      <c r="G9" s="58"/>
      <c r="H9" s="58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2:88" ht="18" customHeight="1" x14ac:dyDescent="0.15">
      <c r="B10" s="57"/>
      <c r="C10" s="58"/>
      <c r="D10" s="58"/>
      <c r="E10" s="58"/>
      <c r="F10" s="58"/>
      <c r="G10" s="58"/>
      <c r="H10" s="58"/>
      <c r="M10" s="53"/>
      <c r="N10" s="53"/>
      <c r="O10" s="53"/>
      <c r="P10" s="53"/>
      <c r="Q10" s="53"/>
      <c r="R10" s="53"/>
      <c r="S10" s="53"/>
      <c r="T10" s="53"/>
      <c r="U10" s="53"/>
      <c r="V10" s="53"/>
    </row>
    <row r="11" spans="2:88" ht="18" customHeight="1" x14ac:dyDescent="0.15">
      <c r="B11" s="57"/>
      <c r="C11" s="58"/>
      <c r="D11" s="58"/>
      <c r="E11" s="58"/>
      <c r="F11" s="58"/>
      <c r="G11" s="58"/>
      <c r="H11" s="58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2:88" ht="18" customHeight="1" x14ac:dyDescent="0.15">
      <c r="B12" s="165" t="str" cm="1">
        <f t="array" aca="1" ref="B12" ca="1">IF(RIGHT(CELL("filename",$I$2),1)="0","【個票"&amp;RIGHT(CELL("filename",$I$2),2)&amp;"】","【個票"&amp;RIGHT(CELL("filename",$I$2),1)&amp;"】")</f>
        <v>【個票10】</v>
      </c>
      <c r="C12" s="165"/>
      <c r="D12" s="165"/>
      <c r="E12" s="165"/>
      <c r="F12" s="165"/>
      <c r="G12" s="165"/>
      <c r="H12" s="165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2:88" ht="18" customHeight="1" thickBot="1" x14ac:dyDescent="0.2">
      <c r="B13" s="59" t="s">
        <v>3</v>
      </c>
      <c r="C13" s="60"/>
      <c r="D13" s="60"/>
      <c r="E13" s="60"/>
      <c r="F13" s="60"/>
    </row>
    <row r="14" spans="2:88" ht="30" customHeight="1" x14ac:dyDescent="0.15">
      <c r="B14" s="185" t="s">
        <v>2</v>
      </c>
      <c r="C14" s="187"/>
      <c r="D14" s="188"/>
      <c r="E14" s="188"/>
      <c r="F14" s="188"/>
      <c r="G14" s="188"/>
      <c r="H14" s="189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88" ht="18" customHeight="1" x14ac:dyDescent="0.15">
      <c r="B15" s="186"/>
      <c r="C15" s="190"/>
      <c r="D15" s="191"/>
      <c r="E15" s="191"/>
      <c r="F15" s="191"/>
      <c r="G15" s="191"/>
      <c r="H15" s="192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2:88" ht="24" customHeight="1" x14ac:dyDescent="0.15">
      <c r="B16" s="55" t="s">
        <v>68</v>
      </c>
      <c r="C16" s="170"/>
      <c r="D16" s="171"/>
      <c r="E16" s="171"/>
      <c r="F16" s="171"/>
      <c r="G16" s="171"/>
      <c r="H16" s="172"/>
      <c r="K16" s="61"/>
      <c r="L16" s="62"/>
      <c r="M16" s="62"/>
      <c r="N16" s="62"/>
      <c r="O16" s="62"/>
      <c r="P16" s="62"/>
      <c r="X16" s="63"/>
      <c r="Y16" s="63"/>
      <c r="Z16" s="63"/>
    </row>
    <row r="17" spans="2:26" ht="24" customHeight="1" thickBot="1" x14ac:dyDescent="0.2">
      <c r="B17" s="56" t="s">
        <v>69</v>
      </c>
      <c r="C17" s="173"/>
      <c r="D17" s="174"/>
      <c r="E17" s="174"/>
      <c r="F17" s="174"/>
      <c r="G17" s="174"/>
      <c r="H17" s="175"/>
      <c r="K17" s="61"/>
      <c r="L17" s="62"/>
      <c r="M17" s="62"/>
      <c r="N17" s="62"/>
      <c r="O17" s="62"/>
      <c r="P17" s="62"/>
      <c r="W17" s="63"/>
      <c r="X17" s="63"/>
      <c r="Y17" s="63"/>
      <c r="Z17" s="63"/>
    </row>
    <row r="18" spans="2:26" ht="18" customHeight="1" x14ac:dyDescent="0.15">
      <c r="B18" s="168"/>
      <c r="C18" s="168"/>
      <c r="D18" s="168"/>
      <c r="E18" s="168"/>
      <c r="F18" s="168"/>
      <c r="G18" s="168"/>
      <c r="H18" s="168"/>
      <c r="K18" s="64"/>
      <c r="L18" s="65"/>
      <c r="M18" s="65"/>
      <c r="N18" s="65"/>
      <c r="O18" s="65"/>
      <c r="P18" s="65"/>
      <c r="W18" s="66"/>
      <c r="X18" s="66"/>
      <c r="Y18" s="66"/>
      <c r="Z18" s="66"/>
    </row>
    <row r="19" spans="2:26" ht="12" customHeight="1" x14ac:dyDescent="0.15">
      <c r="B19" s="57"/>
      <c r="C19" s="67"/>
      <c r="D19" s="67"/>
      <c r="E19" s="67"/>
      <c r="F19" s="67"/>
      <c r="G19" s="67"/>
      <c r="H19" s="67"/>
      <c r="K19" s="61"/>
      <c r="L19" s="65"/>
      <c r="M19" s="65"/>
      <c r="N19" s="65"/>
      <c r="O19" s="65"/>
      <c r="P19" s="65"/>
      <c r="W19" s="66"/>
      <c r="X19" s="66"/>
      <c r="Y19" s="66"/>
      <c r="Z19" s="66"/>
    </row>
    <row r="20" spans="2:26" ht="12" customHeight="1" x14ac:dyDescent="0.15">
      <c r="B20" s="68"/>
      <c r="C20" s="68"/>
      <c r="D20" s="68"/>
      <c r="E20" s="68"/>
      <c r="F20" s="68"/>
      <c r="G20" s="68"/>
      <c r="H20" s="68"/>
      <c r="K20" s="65"/>
      <c r="L20" s="62"/>
      <c r="M20" s="62"/>
      <c r="N20" s="62"/>
      <c r="O20" s="62"/>
      <c r="P20" s="62"/>
      <c r="W20" s="63"/>
      <c r="X20" s="63"/>
      <c r="Y20" s="63"/>
      <c r="Z20" s="63"/>
    </row>
    <row r="21" spans="2:26" ht="18" customHeight="1" thickBot="1" x14ac:dyDescent="0.2">
      <c r="B21" s="69" t="s">
        <v>4</v>
      </c>
      <c r="C21" s="68"/>
      <c r="D21" s="68"/>
      <c r="E21" s="68"/>
      <c r="F21" s="68"/>
      <c r="G21" s="68"/>
      <c r="H21" s="68"/>
      <c r="K21" s="7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2:26" ht="18" customHeight="1" thickBot="1" x14ac:dyDescent="0.2">
      <c r="B22" s="72" t="s">
        <v>48</v>
      </c>
      <c r="C22" s="73">
        <f>G31-G40</f>
        <v>0</v>
      </c>
      <c r="D22" s="74" t="s">
        <v>1</v>
      </c>
      <c r="E22" s="68"/>
      <c r="F22" s="68"/>
      <c r="G22" s="68"/>
      <c r="H22" s="68"/>
    </row>
    <row r="23" spans="2:26" ht="12" customHeight="1" x14ac:dyDescent="0.15">
      <c r="B23" s="75"/>
      <c r="C23" s="76"/>
      <c r="D23" s="57"/>
      <c r="E23" s="68"/>
      <c r="F23" s="68"/>
      <c r="G23" s="68"/>
      <c r="H23" s="68"/>
    </row>
    <row r="24" spans="2:26" ht="12" customHeight="1" x14ac:dyDescent="0.15">
      <c r="B24" s="69"/>
      <c r="C24" s="68"/>
      <c r="D24" s="68"/>
      <c r="E24" s="68"/>
      <c r="F24" s="68"/>
      <c r="G24" s="68"/>
      <c r="H24" s="68"/>
    </row>
    <row r="25" spans="2:26" ht="18" customHeight="1" thickBot="1" x14ac:dyDescent="0.2">
      <c r="B25" s="69" t="s">
        <v>70</v>
      </c>
      <c r="C25" s="68"/>
      <c r="D25" s="68"/>
      <c r="E25" s="68"/>
      <c r="F25" s="68"/>
      <c r="G25" s="68"/>
      <c r="H25" s="68"/>
    </row>
    <row r="26" spans="2:26" ht="25.15" customHeight="1" thickBot="1" x14ac:dyDescent="0.2">
      <c r="B26" s="77" t="s">
        <v>13</v>
      </c>
      <c r="C26" s="166" t="s">
        <v>45</v>
      </c>
      <c r="D26" s="167"/>
      <c r="E26" s="166" t="s">
        <v>9</v>
      </c>
      <c r="F26" s="169"/>
      <c r="G26" s="166" t="s">
        <v>46</v>
      </c>
      <c r="H26" s="167"/>
    </row>
    <row r="27" spans="2:26" ht="18" customHeight="1" x14ac:dyDescent="0.15">
      <c r="B27" s="24"/>
      <c r="C27" s="117"/>
      <c r="D27" s="123" t="str">
        <f>IF($B27="","",IF(COUNTIF(エネルギー種別,$B27)=0,"(単位を入力)",VLOOKUP($B27,排出係数,2,FALSE)))</f>
        <v/>
      </c>
      <c r="E27" s="124" t="str">
        <f>IF($B27="","",IF(COUNTIF(エネルギー種別,$B27)=0,"(係数を入力)",VLOOKUP($B27,排出係数,6,FALSE)))</f>
        <v/>
      </c>
      <c r="F27" s="125" t="str">
        <f>IF($B27="","",IF(COUNTIF(エネルギー種別,$B27)=0,"(単位を入力)",VLOOKUP($B27,排出係数,7,FALSE)))</f>
        <v/>
      </c>
      <c r="G27" s="79" t="str">
        <f>IF(C27="","",C27*E27)</f>
        <v/>
      </c>
      <c r="H27" s="80" t="s">
        <v>47</v>
      </c>
    </row>
    <row r="28" spans="2:26" ht="18" customHeight="1" x14ac:dyDescent="0.15">
      <c r="B28" s="25"/>
      <c r="C28" s="118"/>
      <c r="D28" s="126" t="str">
        <f>IF($B28="","",IF(COUNTIF(エネルギー種別,$B28)=0,"(単位を入力)",VLOOKUP($B28,排出係数,2,FALSE)))</f>
        <v/>
      </c>
      <c r="E28" s="127" t="str">
        <f>IF($B28="","",IF(COUNTIF(エネルギー種別,$B28)=0,"(係数を入力)",VLOOKUP($B28,排出係数,6,FALSE)))</f>
        <v/>
      </c>
      <c r="F28" s="128" t="str">
        <f>IF($B28="","",IF(COUNTIF(エネルギー種別,$B28)=0,"(単位を入力)",VLOOKUP($B28,排出係数,7,FALSE)))</f>
        <v/>
      </c>
      <c r="G28" s="81" t="str">
        <f t="shared" ref="G28:G30" si="0">IF(C28="","",C28*E28)</f>
        <v/>
      </c>
      <c r="H28" s="82" t="s">
        <v>47</v>
      </c>
    </row>
    <row r="29" spans="2:26" ht="18" customHeight="1" x14ac:dyDescent="0.15">
      <c r="B29" s="25"/>
      <c r="C29" s="118"/>
      <c r="D29" s="126" t="str">
        <f>IF($B29="","",IF(COUNTIF(エネルギー種別,$B29)=0,"(単位を入力)",VLOOKUP($B29,排出係数,2,FALSE)))</f>
        <v/>
      </c>
      <c r="E29" s="127" t="str">
        <f>IF($B29="","",IF(COUNTIF(エネルギー種別,$B29)=0,"(係数を入力)",VLOOKUP($B29,排出係数,6,FALSE)))</f>
        <v/>
      </c>
      <c r="F29" s="128" t="str">
        <f>IF($B29="","",IF(COUNTIF(エネルギー種別,$B29)=0,"(単位を入力)",VLOOKUP($B29,排出係数,7,FALSE)))</f>
        <v/>
      </c>
      <c r="G29" s="81" t="str">
        <f>IF(C29="","",C29*E29)</f>
        <v/>
      </c>
      <c r="H29" s="82" t="s">
        <v>47</v>
      </c>
    </row>
    <row r="30" spans="2:26" ht="18" customHeight="1" thickBot="1" x14ac:dyDescent="0.2">
      <c r="B30" s="26"/>
      <c r="C30" s="119"/>
      <c r="D30" s="129" t="str">
        <f>IF($B30="","",IF(COUNTIF(エネルギー種別,$B30)=0,"(単位を入力)",VLOOKUP($B30,排出係数,2,FALSE)))</f>
        <v/>
      </c>
      <c r="E30" s="130" t="str">
        <f>IF($B30="","",IF(COUNTIF(エネルギー種別,$B30)=0,"(係数を入力)",VLOOKUP($B30,排出係数,6,FALSE)))</f>
        <v/>
      </c>
      <c r="F30" s="131" t="str">
        <f>IF($B30="","",IF(COUNTIF(エネルギー種別,$B30)=0,"(単位を入力)",VLOOKUP($B30,排出係数,7,FALSE)))</f>
        <v/>
      </c>
      <c r="G30" s="83" t="str">
        <f t="shared" si="0"/>
        <v/>
      </c>
      <c r="H30" s="84" t="s">
        <v>47</v>
      </c>
    </row>
    <row r="31" spans="2:26" ht="18" customHeight="1" thickBot="1" x14ac:dyDescent="0.2">
      <c r="B31" s="68"/>
      <c r="C31" s="68"/>
      <c r="D31" s="68"/>
      <c r="E31" s="68"/>
      <c r="F31" s="78" t="s">
        <v>0</v>
      </c>
      <c r="G31" s="83">
        <f>SUM(G27:G30)</f>
        <v>0</v>
      </c>
      <c r="H31" s="84" t="s">
        <v>47</v>
      </c>
    </row>
    <row r="32" spans="2:26" ht="12" customHeight="1" x14ac:dyDescent="0.15">
      <c r="B32" s="68"/>
      <c r="C32" s="68"/>
      <c r="D32" s="68"/>
      <c r="E32" s="68"/>
      <c r="F32" s="75"/>
      <c r="G32" s="57"/>
      <c r="H32" s="57"/>
    </row>
    <row r="33" spans="2:8" ht="12" customHeight="1" x14ac:dyDescent="0.15">
      <c r="B33" s="68"/>
      <c r="C33" s="68"/>
      <c r="D33" s="68"/>
      <c r="E33" s="68"/>
      <c r="F33" s="75"/>
      <c r="G33" s="57"/>
      <c r="H33" s="57"/>
    </row>
    <row r="34" spans="2:8" ht="18" customHeight="1" thickBot="1" x14ac:dyDescent="0.2">
      <c r="B34" s="69" t="s">
        <v>71</v>
      </c>
      <c r="C34" s="68"/>
      <c r="D34" s="68"/>
      <c r="E34" s="68"/>
      <c r="F34" s="68"/>
      <c r="H34" s="68"/>
    </row>
    <row r="35" spans="2:8" ht="25.15" customHeight="1" thickBot="1" x14ac:dyDescent="0.2">
      <c r="B35" s="77" t="s">
        <v>13</v>
      </c>
      <c r="C35" s="166" t="s">
        <v>45</v>
      </c>
      <c r="D35" s="167"/>
      <c r="E35" s="166" t="s">
        <v>9</v>
      </c>
      <c r="F35" s="169"/>
      <c r="G35" s="166" t="s">
        <v>46</v>
      </c>
      <c r="H35" s="167"/>
    </row>
    <row r="36" spans="2:8" ht="18" customHeight="1" x14ac:dyDescent="0.15">
      <c r="B36" s="24"/>
      <c r="C36" s="120"/>
      <c r="D36" s="132" t="str">
        <f>IF($B36="","",IF(COUNTIF(エネルギー種別,$B36)=0,"(単位を入力)",VLOOKUP($B36,排出係数,2,FALSE)))</f>
        <v/>
      </c>
      <c r="E36" s="133" t="str">
        <f>IF($B36="","",IF(COUNTIF(エネルギー種別,$B36)=0,"(係数を入力)",VLOOKUP($B36,排出係数,6,FALSE)))</f>
        <v/>
      </c>
      <c r="F36" s="134" t="str">
        <f>IF($B36="","",IF(COUNTIF(エネルギー種別,$B36)=0,"(単位を入力)",VLOOKUP($B36,排出係数,7,FALSE)))</f>
        <v/>
      </c>
      <c r="G36" s="79" t="str">
        <f>IF(C36="","",C36*E36)</f>
        <v/>
      </c>
      <c r="H36" s="85" t="s">
        <v>47</v>
      </c>
    </row>
    <row r="37" spans="2:8" ht="18" customHeight="1" x14ac:dyDescent="0.15">
      <c r="B37" s="25"/>
      <c r="C37" s="121"/>
      <c r="D37" s="135" t="str">
        <f>IF($B37="","",IF(COUNTIF(エネルギー種別,$B37)=0,"(単位を入力)",VLOOKUP($B37,排出係数,2,FALSE)))</f>
        <v/>
      </c>
      <c r="E37" s="136" t="str">
        <f>IF($B37="","",IF(COUNTIF(エネルギー種別,$B37)=0,"(係数を入力)",VLOOKUP($B37,排出係数,6,FALSE)))</f>
        <v/>
      </c>
      <c r="F37" s="137" t="str">
        <f>IF($B37="","",IF(COUNTIF(エネルギー種別,$B37)=0,"(単位を入力)",VLOOKUP($B37,排出係数,7,FALSE)))</f>
        <v/>
      </c>
      <c r="G37" s="81" t="str">
        <f>IF(C37="","",C37*E37)</f>
        <v/>
      </c>
      <c r="H37" s="86" t="s">
        <v>47</v>
      </c>
    </row>
    <row r="38" spans="2:8" ht="18" customHeight="1" x14ac:dyDescent="0.15">
      <c r="B38" s="25"/>
      <c r="C38" s="121"/>
      <c r="D38" s="135" t="str">
        <f>IF($B38="","",IF(COUNTIF(エネルギー種別,$B38)=0,"(単位を入力)",VLOOKUP($B38,排出係数,2,FALSE)))</f>
        <v/>
      </c>
      <c r="E38" s="136" t="str">
        <f>IF($B38="","",IF(COUNTIF(エネルギー種別,$B38)=0,"(係数を入力)",VLOOKUP($B38,排出係数,6,FALSE)))</f>
        <v/>
      </c>
      <c r="F38" s="137" t="str">
        <f>IF($B38="","",IF(COUNTIF(エネルギー種別,$B38)=0,"(単位を入力)",VLOOKUP($B38,排出係数,7,FALSE)))</f>
        <v/>
      </c>
      <c r="G38" s="81" t="str">
        <f>IF(C38="","",C38*E38)</f>
        <v/>
      </c>
      <c r="H38" s="86" t="s">
        <v>47</v>
      </c>
    </row>
    <row r="39" spans="2:8" ht="18" customHeight="1" thickBot="1" x14ac:dyDescent="0.2">
      <c r="B39" s="26"/>
      <c r="C39" s="122"/>
      <c r="D39" s="138" t="str">
        <f>IF($B39="","",IF(COUNTIF(エネルギー種別,$B39)=0,"(単位を入力)",VLOOKUP($B39,排出係数,2,FALSE)))</f>
        <v/>
      </c>
      <c r="E39" s="139" t="str">
        <f>IF($B39="","",IF(COUNTIF(エネルギー種別,$B39)=0,"(係数を入力)",VLOOKUP($B39,排出係数,6,FALSE)))</f>
        <v/>
      </c>
      <c r="F39" s="140" t="str">
        <f>IF($B39="","",IF(COUNTIF(エネルギー種別,$B39)=0,"(単位を入力)",VLOOKUP($B39,排出係数,7,FALSE)))</f>
        <v/>
      </c>
      <c r="G39" s="83" t="str">
        <f t="shared" ref="G39" si="1">IF(C39="","",C39*E39)</f>
        <v/>
      </c>
      <c r="H39" s="87" t="s">
        <v>47</v>
      </c>
    </row>
    <row r="40" spans="2:8" ht="18" customHeight="1" thickBot="1" x14ac:dyDescent="0.2">
      <c r="B40" s="68"/>
      <c r="C40" s="68"/>
      <c r="D40" s="68"/>
      <c r="E40" s="68"/>
      <c r="F40" s="78" t="s">
        <v>0</v>
      </c>
      <c r="G40" s="83">
        <f>SUM(G36:G39)</f>
        <v>0</v>
      </c>
      <c r="H40" s="87" t="s">
        <v>47</v>
      </c>
    </row>
    <row r="41" spans="2:8" ht="18" customHeight="1" x14ac:dyDescent="0.15">
      <c r="B41" s="68"/>
      <c r="C41" s="68"/>
      <c r="D41" s="68"/>
      <c r="E41" s="68"/>
      <c r="F41" s="68"/>
      <c r="G41" s="88"/>
      <c r="H41" s="68"/>
    </row>
    <row r="42" spans="2:8" ht="30" customHeight="1" x14ac:dyDescent="0.15">
      <c r="B42" s="168" t="s">
        <v>74</v>
      </c>
      <c r="C42" s="168"/>
      <c r="D42" s="168"/>
      <c r="E42" s="168"/>
      <c r="F42" s="168"/>
      <c r="G42" s="168"/>
      <c r="H42" s="168"/>
    </row>
    <row r="43" spans="2:8" ht="30" customHeight="1" x14ac:dyDescent="0.15">
      <c r="B43" s="89"/>
      <c r="C43" s="89"/>
      <c r="D43" s="89"/>
      <c r="E43" s="89"/>
      <c r="F43" s="89"/>
      <c r="G43" s="89"/>
      <c r="H43" s="89"/>
    </row>
    <row r="44" spans="2:8" ht="18" customHeight="1" x14ac:dyDescent="0.15">
      <c r="B44" s="68"/>
      <c r="C44" s="68"/>
      <c r="D44" s="68"/>
      <c r="E44" s="68"/>
      <c r="F44" s="68"/>
      <c r="G44" s="88"/>
      <c r="H44" s="68"/>
    </row>
    <row r="45" spans="2:8" ht="12" customHeight="1" x14ac:dyDescent="0.15">
      <c r="H45" s="90" t="str">
        <f ca="1">$B$12</f>
        <v>【個票10】</v>
      </c>
    </row>
    <row r="46" spans="2:8" ht="18" customHeight="1" thickBot="1" x14ac:dyDescent="0.2">
      <c r="B46" s="59" t="s">
        <v>79</v>
      </c>
    </row>
    <row r="47" spans="2:8" ht="18" customHeight="1" thickBot="1" x14ac:dyDescent="0.2">
      <c r="B47" s="91" t="s">
        <v>77</v>
      </c>
      <c r="C47" s="202"/>
      <c r="D47" s="202"/>
      <c r="E47" s="202"/>
      <c r="F47" s="202"/>
      <c r="G47" s="202"/>
      <c r="H47" s="203"/>
    </row>
    <row r="48" spans="2:8" ht="18" customHeight="1" thickBot="1" x14ac:dyDescent="0.2"/>
    <row r="49" spans="2:8" ht="18" customHeight="1" x14ac:dyDescent="0.15">
      <c r="B49" s="92" t="s">
        <v>78</v>
      </c>
      <c r="C49" s="93"/>
      <c r="D49" s="93"/>
      <c r="E49" s="93"/>
      <c r="F49" s="93"/>
      <c r="G49" s="93"/>
      <c r="H49" s="94"/>
    </row>
    <row r="50" spans="2:8" ht="18" customHeight="1" x14ac:dyDescent="0.15">
      <c r="B50" s="196"/>
      <c r="C50" s="197"/>
      <c r="D50" s="197"/>
      <c r="E50" s="197"/>
      <c r="F50" s="197"/>
      <c r="G50" s="197"/>
      <c r="H50" s="198"/>
    </row>
    <row r="51" spans="2:8" ht="18" customHeight="1" x14ac:dyDescent="0.15">
      <c r="B51" s="196"/>
      <c r="C51" s="197"/>
      <c r="D51" s="197"/>
      <c r="E51" s="197"/>
      <c r="F51" s="197"/>
      <c r="G51" s="197"/>
      <c r="H51" s="198"/>
    </row>
    <row r="52" spans="2:8" ht="18" customHeight="1" x14ac:dyDescent="0.15">
      <c r="B52" s="196"/>
      <c r="C52" s="197"/>
      <c r="D52" s="197"/>
      <c r="E52" s="197"/>
      <c r="F52" s="197"/>
      <c r="G52" s="197"/>
      <c r="H52" s="198"/>
    </row>
    <row r="53" spans="2:8" ht="18" customHeight="1" x14ac:dyDescent="0.15">
      <c r="B53" s="196"/>
      <c r="C53" s="197"/>
      <c r="D53" s="197"/>
      <c r="E53" s="197"/>
      <c r="F53" s="197"/>
      <c r="G53" s="197"/>
      <c r="H53" s="198"/>
    </row>
    <row r="54" spans="2:8" ht="18" customHeight="1" x14ac:dyDescent="0.15">
      <c r="B54" s="196"/>
      <c r="C54" s="197"/>
      <c r="D54" s="197"/>
      <c r="E54" s="197"/>
      <c r="F54" s="197"/>
      <c r="G54" s="197"/>
      <c r="H54" s="198"/>
    </row>
    <row r="55" spans="2:8" ht="18" customHeight="1" x14ac:dyDescent="0.15">
      <c r="B55" s="196"/>
      <c r="C55" s="197"/>
      <c r="D55" s="197"/>
      <c r="E55" s="197"/>
      <c r="F55" s="197"/>
      <c r="G55" s="197"/>
      <c r="H55" s="198"/>
    </row>
    <row r="56" spans="2:8" ht="18" customHeight="1" x14ac:dyDescent="0.15">
      <c r="B56" s="196"/>
      <c r="C56" s="197"/>
      <c r="D56" s="197"/>
      <c r="E56" s="197"/>
      <c r="F56" s="197"/>
      <c r="G56" s="197"/>
      <c r="H56" s="198"/>
    </row>
    <row r="57" spans="2:8" ht="18" customHeight="1" x14ac:dyDescent="0.15">
      <c r="B57" s="196"/>
      <c r="C57" s="197"/>
      <c r="D57" s="197"/>
      <c r="E57" s="197"/>
      <c r="F57" s="197"/>
      <c r="G57" s="197"/>
      <c r="H57" s="198"/>
    </row>
    <row r="58" spans="2:8" ht="18" customHeight="1" thickBot="1" x14ac:dyDescent="0.2">
      <c r="B58" s="196"/>
      <c r="C58" s="197"/>
      <c r="D58" s="197"/>
      <c r="E58" s="197"/>
      <c r="F58" s="197"/>
      <c r="G58" s="197"/>
      <c r="H58" s="198"/>
    </row>
    <row r="59" spans="2:8" ht="18" customHeight="1" x14ac:dyDescent="0.15">
      <c r="B59" s="92" t="s">
        <v>75</v>
      </c>
      <c r="C59" s="95"/>
      <c r="D59" s="95"/>
      <c r="E59" s="95"/>
      <c r="F59" s="95"/>
      <c r="G59" s="95"/>
      <c r="H59" s="96"/>
    </row>
    <row r="60" spans="2:8" ht="18" customHeight="1" x14ac:dyDescent="0.15">
      <c r="B60" s="196"/>
      <c r="C60" s="197"/>
      <c r="D60" s="197"/>
      <c r="E60" s="197"/>
      <c r="F60" s="197"/>
      <c r="G60" s="197"/>
      <c r="H60" s="198"/>
    </row>
    <row r="61" spans="2:8" ht="18" customHeight="1" x14ac:dyDescent="0.15">
      <c r="B61" s="196"/>
      <c r="C61" s="197"/>
      <c r="D61" s="197"/>
      <c r="E61" s="197"/>
      <c r="F61" s="197"/>
      <c r="G61" s="197"/>
      <c r="H61" s="198"/>
    </row>
    <row r="62" spans="2:8" ht="18" customHeight="1" x14ac:dyDescent="0.15">
      <c r="B62" s="196"/>
      <c r="C62" s="197"/>
      <c r="D62" s="197"/>
      <c r="E62" s="197"/>
      <c r="F62" s="197"/>
      <c r="G62" s="197"/>
      <c r="H62" s="198"/>
    </row>
    <row r="63" spans="2:8" ht="18" customHeight="1" x14ac:dyDescent="0.15">
      <c r="B63" s="196"/>
      <c r="C63" s="197"/>
      <c r="D63" s="197"/>
      <c r="E63" s="197"/>
      <c r="F63" s="197"/>
      <c r="G63" s="197"/>
      <c r="H63" s="198"/>
    </row>
    <row r="64" spans="2:8" ht="18" customHeight="1" x14ac:dyDescent="0.15">
      <c r="B64" s="196"/>
      <c r="C64" s="197"/>
      <c r="D64" s="197"/>
      <c r="E64" s="197"/>
      <c r="F64" s="197"/>
      <c r="G64" s="197"/>
      <c r="H64" s="198"/>
    </row>
    <row r="65" spans="2:8" ht="18" customHeight="1" x14ac:dyDescent="0.15">
      <c r="B65" s="196"/>
      <c r="C65" s="197"/>
      <c r="D65" s="197"/>
      <c r="E65" s="197"/>
      <c r="F65" s="197"/>
      <c r="G65" s="197"/>
      <c r="H65" s="198"/>
    </row>
    <row r="66" spans="2:8" ht="18" customHeight="1" x14ac:dyDescent="0.15">
      <c r="B66" s="196"/>
      <c r="C66" s="197"/>
      <c r="D66" s="197"/>
      <c r="E66" s="197"/>
      <c r="F66" s="197"/>
      <c r="G66" s="197"/>
      <c r="H66" s="198"/>
    </row>
    <row r="67" spans="2:8" ht="18" customHeight="1" x14ac:dyDescent="0.15">
      <c r="B67" s="196"/>
      <c r="C67" s="197"/>
      <c r="D67" s="197"/>
      <c r="E67" s="197"/>
      <c r="F67" s="197"/>
      <c r="G67" s="197"/>
      <c r="H67" s="198"/>
    </row>
    <row r="68" spans="2:8" ht="18" customHeight="1" thickBot="1" x14ac:dyDescent="0.2">
      <c r="B68" s="199"/>
      <c r="C68" s="200"/>
      <c r="D68" s="200"/>
      <c r="E68" s="200"/>
      <c r="F68" s="200"/>
      <c r="G68" s="200"/>
      <c r="H68" s="201"/>
    </row>
    <row r="69" spans="2:8" ht="18" customHeight="1" thickBot="1" x14ac:dyDescent="0.2"/>
    <row r="70" spans="2:8" ht="18" customHeight="1" x14ac:dyDescent="0.15">
      <c r="B70" s="97" t="s">
        <v>80</v>
      </c>
      <c r="C70" s="95"/>
      <c r="D70" s="95"/>
      <c r="E70" s="95"/>
      <c r="F70" s="95"/>
      <c r="G70" s="95"/>
      <c r="H70" s="96"/>
    </row>
    <row r="71" spans="2:8" ht="18" customHeight="1" x14ac:dyDescent="0.15">
      <c r="B71" s="196"/>
      <c r="C71" s="197"/>
      <c r="D71" s="197"/>
      <c r="E71" s="197"/>
      <c r="F71" s="197"/>
      <c r="G71" s="197"/>
      <c r="H71" s="198"/>
    </row>
    <row r="72" spans="2:8" ht="18" customHeight="1" x14ac:dyDescent="0.15">
      <c r="B72" s="196"/>
      <c r="C72" s="197"/>
      <c r="D72" s="197"/>
      <c r="E72" s="197"/>
      <c r="F72" s="197"/>
      <c r="G72" s="197"/>
      <c r="H72" s="198"/>
    </row>
    <row r="73" spans="2:8" ht="18" customHeight="1" x14ac:dyDescent="0.15">
      <c r="B73" s="196"/>
      <c r="C73" s="197"/>
      <c r="D73" s="197"/>
      <c r="E73" s="197"/>
      <c r="F73" s="197"/>
      <c r="G73" s="197"/>
      <c r="H73" s="198"/>
    </row>
    <row r="74" spans="2:8" ht="18" customHeight="1" x14ac:dyDescent="0.15">
      <c r="B74" s="196"/>
      <c r="C74" s="197"/>
      <c r="D74" s="197"/>
      <c r="E74" s="197"/>
      <c r="F74" s="197"/>
      <c r="G74" s="197"/>
      <c r="H74" s="198"/>
    </row>
    <row r="75" spans="2:8" ht="18" customHeight="1" x14ac:dyDescent="0.15">
      <c r="B75" s="196"/>
      <c r="C75" s="197"/>
      <c r="D75" s="197"/>
      <c r="E75" s="197"/>
      <c r="F75" s="197"/>
      <c r="G75" s="197"/>
      <c r="H75" s="198"/>
    </row>
    <row r="76" spans="2:8" ht="18" customHeight="1" x14ac:dyDescent="0.15">
      <c r="B76" s="196"/>
      <c r="C76" s="197"/>
      <c r="D76" s="197"/>
      <c r="E76" s="197"/>
      <c r="F76" s="197"/>
      <c r="G76" s="197"/>
      <c r="H76" s="198"/>
    </row>
    <row r="77" spans="2:8" ht="18" customHeight="1" x14ac:dyDescent="0.15">
      <c r="B77" s="196"/>
      <c r="C77" s="197"/>
      <c r="D77" s="197"/>
      <c r="E77" s="197"/>
      <c r="F77" s="197"/>
      <c r="G77" s="197"/>
      <c r="H77" s="198"/>
    </row>
    <row r="78" spans="2:8" ht="18" customHeight="1" x14ac:dyDescent="0.15">
      <c r="B78" s="196"/>
      <c r="C78" s="197"/>
      <c r="D78" s="197"/>
      <c r="E78" s="197"/>
      <c r="F78" s="197"/>
      <c r="G78" s="197"/>
      <c r="H78" s="198"/>
    </row>
    <row r="79" spans="2:8" ht="18" customHeight="1" thickBot="1" x14ac:dyDescent="0.2">
      <c r="B79" s="196"/>
      <c r="C79" s="197"/>
      <c r="D79" s="197"/>
      <c r="E79" s="197"/>
      <c r="F79" s="197"/>
      <c r="G79" s="197"/>
      <c r="H79" s="198"/>
    </row>
    <row r="80" spans="2:8" ht="18" customHeight="1" x14ac:dyDescent="0.15">
      <c r="B80" s="92" t="s">
        <v>76</v>
      </c>
      <c r="C80" s="95"/>
      <c r="D80" s="95"/>
      <c r="E80" s="95"/>
      <c r="F80" s="95"/>
      <c r="G80" s="95"/>
      <c r="H80" s="96"/>
    </row>
    <row r="81" spans="2:8" ht="18" customHeight="1" x14ac:dyDescent="0.15">
      <c r="B81" s="196"/>
      <c r="C81" s="197"/>
      <c r="D81" s="197"/>
      <c r="E81" s="197"/>
      <c r="F81" s="197"/>
      <c r="G81" s="197"/>
      <c r="H81" s="198"/>
    </row>
    <row r="82" spans="2:8" ht="18" customHeight="1" x14ac:dyDescent="0.15">
      <c r="B82" s="196"/>
      <c r="C82" s="197"/>
      <c r="D82" s="197"/>
      <c r="E82" s="197"/>
      <c r="F82" s="197"/>
      <c r="G82" s="197"/>
      <c r="H82" s="198"/>
    </row>
    <row r="83" spans="2:8" ht="18" customHeight="1" x14ac:dyDescent="0.15">
      <c r="B83" s="196"/>
      <c r="C83" s="197"/>
      <c r="D83" s="197"/>
      <c r="E83" s="197"/>
      <c r="F83" s="197"/>
      <c r="G83" s="197"/>
      <c r="H83" s="198"/>
    </row>
    <row r="84" spans="2:8" ht="18" customHeight="1" x14ac:dyDescent="0.15">
      <c r="B84" s="196"/>
      <c r="C84" s="197"/>
      <c r="D84" s="197"/>
      <c r="E84" s="197"/>
      <c r="F84" s="197"/>
      <c r="G84" s="197"/>
      <c r="H84" s="198"/>
    </row>
    <row r="85" spans="2:8" ht="18" customHeight="1" x14ac:dyDescent="0.15">
      <c r="B85" s="196"/>
      <c r="C85" s="197"/>
      <c r="D85" s="197"/>
      <c r="E85" s="197"/>
      <c r="F85" s="197"/>
      <c r="G85" s="197"/>
      <c r="H85" s="198"/>
    </row>
    <row r="86" spans="2:8" ht="18" customHeight="1" x14ac:dyDescent="0.15">
      <c r="B86" s="196"/>
      <c r="C86" s="197"/>
      <c r="D86" s="197"/>
      <c r="E86" s="197"/>
      <c r="F86" s="197"/>
      <c r="G86" s="197"/>
      <c r="H86" s="198"/>
    </row>
    <row r="87" spans="2:8" ht="18" customHeight="1" x14ac:dyDescent="0.15">
      <c r="B87" s="196"/>
      <c r="C87" s="197"/>
      <c r="D87" s="197"/>
      <c r="E87" s="197"/>
      <c r="F87" s="197"/>
      <c r="G87" s="197"/>
      <c r="H87" s="198"/>
    </row>
    <row r="88" spans="2:8" ht="18" customHeight="1" x14ac:dyDescent="0.15">
      <c r="B88" s="196"/>
      <c r="C88" s="197"/>
      <c r="D88" s="197"/>
      <c r="E88" s="197"/>
      <c r="F88" s="197"/>
      <c r="G88" s="197"/>
      <c r="H88" s="198"/>
    </row>
    <row r="89" spans="2:8" ht="18" customHeight="1" thickBot="1" x14ac:dyDescent="0.2">
      <c r="B89" s="199"/>
      <c r="C89" s="200"/>
      <c r="D89" s="200"/>
      <c r="E89" s="200"/>
      <c r="F89" s="200"/>
      <c r="G89" s="200"/>
      <c r="H89" s="201"/>
    </row>
    <row r="90" spans="2:8" ht="12" customHeight="1" x14ac:dyDescent="0.15">
      <c r="H90" s="90" t="str">
        <f ca="1">$B$12</f>
        <v>【個票10】</v>
      </c>
    </row>
    <row r="91" spans="2:8" ht="18" customHeight="1" thickBot="1" x14ac:dyDescent="0.2">
      <c r="B91" s="59" t="s">
        <v>49</v>
      </c>
    </row>
    <row r="92" spans="2:8" ht="18" customHeight="1" thickBot="1" x14ac:dyDescent="0.2">
      <c r="B92" s="98" t="s">
        <v>70</v>
      </c>
    </row>
    <row r="93" spans="2:8" ht="18" customHeight="1" x14ac:dyDescent="0.15">
      <c r="B93" s="193"/>
      <c r="C93" s="194"/>
      <c r="D93" s="194"/>
      <c r="E93" s="194"/>
      <c r="F93" s="194"/>
      <c r="G93" s="194"/>
      <c r="H93" s="195"/>
    </row>
    <row r="94" spans="2:8" ht="18" customHeight="1" x14ac:dyDescent="0.15">
      <c r="B94" s="196"/>
      <c r="C94" s="197"/>
      <c r="D94" s="197"/>
      <c r="E94" s="197"/>
      <c r="F94" s="197"/>
      <c r="G94" s="197"/>
      <c r="H94" s="198"/>
    </row>
    <row r="95" spans="2:8" ht="18" customHeight="1" x14ac:dyDescent="0.15">
      <c r="B95" s="196"/>
      <c r="C95" s="197"/>
      <c r="D95" s="197"/>
      <c r="E95" s="197"/>
      <c r="F95" s="197"/>
      <c r="G95" s="197"/>
      <c r="H95" s="198"/>
    </row>
    <row r="96" spans="2:8" ht="18" customHeight="1" x14ac:dyDescent="0.15">
      <c r="B96" s="196"/>
      <c r="C96" s="197"/>
      <c r="D96" s="197"/>
      <c r="E96" s="197"/>
      <c r="F96" s="197"/>
      <c r="G96" s="197"/>
      <c r="H96" s="198"/>
    </row>
    <row r="97" spans="2:8" ht="18" customHeight="1" x14ac:dyDescent="0.15">
      <c r="B97" s="196"/>
      <c r="C97" s="197"/>
      <c r="D97" s="197"/>
      <c r="E97" s="197"/>
      <c r="F97" s="197"/>
      <c r="G97" s="197"/>
      <c r="H97" s="198"/>
    </row>
    <row r="98" spans="2:8" ht="18" customHeight="1" x14ac:dyDescent="0.15">
      <c r="B98" s="196"/>
      <c r="C98" s="197"/>
      <c r="D98" s="197"/>
      <c r="E98" s="197"/>
      <c r="F98" s="197"/>
      <c r="G98" s="197"/>
      <c r="H98" s="198"/>
    </row>
    <row r="99" spans="2:8" ht="18" customHeight="1" x14ac:dyDescent="0.15">
      <c r="B99" s="196"/>
      <c r="C99" s="197"/>
      <c r="D99" s="197"/>
      <c r="E99" s="197"/>
      <c r="F99" s="197"/>
      <c r="G99" s="197"/>
      <c r="H99" s="198"/>
    </row>
    <row r="100" spans="2:8" ht="18" customHeight="1" x14ac:dyDescent="0.15">
      <c r="B100" s="196"/>
      <c r="C100" s="197"/>
      <c r="D100" s="197"/>
      <c r="E100" s="197"/>
      <c r="F100" s="197"/>
      <c r="G100" s="197"/>
      <c r="H100" s="198"/>
    </row>
    <row r="101" spans="2:8" ht="18" customHeight="1" x14ac:dyDescent="0.15">
      <c r="B101" s="196"/>
      <c r="C101" s="197"/>
      <c r="D101" s="197"/>
      <c r="E101" s="197"/>
      <c r="F101" s="197"/>
      <c r="G101" s="197"/>
      <c r="H101" s="198"/>
    </row>
    <row r="102" spans="2:8" ht="18" customHeight="1" x14ac:dyDescent="0.15">
      <c r="B102" s="196"/>
      <c r="C102" s="197"/>
      <c r="D102" s="197"/>
      <c r="E102" s="197"/>
      <c r="F102" s="197"/>
      <c r="G102" s="197"/>
      <c r="H102" s="198"/>
    </row>
    <row r="103" spans="2:8" ht="18" customHeight="1" x14ac:dyDescent="0.15">
      <c r="B103" s="196"/>
      <c r="C103" s="197"/>
      <c r="D103" s="197"/>
      <c r="E103" s="197"/>
      <c r="F103" s="197"/>
      <c r="G103" s="197"/>
      <c r="H103" s="198"/>
    </row>
    <row r="104" spans="2:8" ht="18" customHeight="1" x14ac:dyDescent="0.15">
      <c r="B104" s="196"/>
      <c r="C104" s="197"/>
      <c r="D104" s="197"/>
      <c r="E104" s="197"/>
      <c r="F104" s="197"/>
      <c r="G104" s="197"/>
      <c r="H104" s="198"/>
    </row>
    <row r="105" spans="2:8" ht="18" customHeight="1" x14ac:dyDescent="0.15">
      <c r="B105" s="196"/>
      <c r="C105" s="197"/>
      <c r="D105" s="197"/>
      <c r="E105" s="197"/>
      <c r="F105" s="197"/>
      <c r="G105" s="197"/>
      <c r="H105" s="198"/>
    </row>
    <row r="106" spans="2:8" ht="18" customHeight="1" x14ac:dyDescent="0.15">
      <c r="B106" s="196"/>
      <c r="C106" s="197"/>
      <c r="D106" s="197"/>
      <c r="E106" s="197"/>
      <c r="F106" s="197"/>
      <c r="G106" s="197"/>
      <c r="H106" s="198"/>
    </row>
    <row r="107" spans="2:8" ht="18" customHeight="1" x14ac:dyDescent="0.15">
      <c r="B107" s="196"/>
      <c r="C107" s="197"/>
      <c r="D107" s="197"/>
      <c r="E107" s="197"/>
      <c r="F107" s="197"/>
      <c r="G107" s="197"/>
      <c r="H107" s="198"/>
    </row>
    <row r="108" spans="2:8" ht="18" customHeight="1" x14ac:dyDescent="0.15">
      <c r="B108" s="196"/>
      <c r="C108" s="197"/>
      <c r="D108" s="197"/>
      <c r="E108" s="197"/>
      <c r="F108" s="197"/>
      <c r="G108" s="197"/>
      <c r="H108" s="198"/>
    </row>
    <row r="109" spans="2:8" ht="18" customHeight="1" x14ac:dyDescent="0.15">
      <c r="B109" s="196"/>
      <c r="C109" s="197"/>
      <c r="D109" s="197"/>
      <c r="E109" s="197"/>
      <c r="F109" s="197"/>
      <c r="G109" s="197"/>
      <c r="H109" s="198"/>
    </row>
    <row r="110" spans="2:8" ht="18" customHeight="1" x14ac:dyDescent="0.15">
      <c r="B110" s="196"/>
      <c r="C110" s="197"/>
      <c r="D110" s="197"/>
      <c r="E110" s="197"/>
      <c r="F110" s="197"/>
      <c r="G110" s="197"/>
      <c r="H110" s="198"/>
    </row>
    <row r="111" spans="2:8" ht="18" customHeight="1" x14ac:dyDescent="0.15">
      <c r="B111" s="196"/>
      <c r="C111" s="197"/>
      <c r="D111" s="197"/>
      <c r="E111" s="197"/>
      <c r="F111" s="197"/>
      <c r="G111" s="197"/>
      <c r="H111" s="198"/>
    </row>
    <row r="112" spans="2:8" ht="18" customHeight="1" x14ac:dyDescent="0.15">
      <c r="B112" s="196"/>
      <c r="C112" s="197"/>
      <c r="D112" s="197"/>
      <c r="E112" s="197"/>
      <c r="F112" s="197"/>
      <c r="G112" s="197"/>
      <c r="H112" s="198"/>
    </row>
    <row r="113" spans="2:8" ht="18" customHeight="1" thickBot="1" x14ac:dyDescent="0.2">
      <c r="B113" s="199"/>
      <c r="C113" s="200"/>
      <c r="D113" s="200"/>
      <c r="E113" s="200"/>
      <c r="F113" s="200"/>
      <c r="G113" s="200"/>
      <c r="H113" s="201"/>
    </row>
    <row r="114" spans="2:8" ht="18" customHeight="1" thickBot="1" x14ac:dyDescent="0.2">
      <c r="B114" s="98" t="s">
        <v>72</v>
      </c>
    </row>
    <row r="115" spans="2:8" ht="18" customHeight="1" x14ac:dyDescent="0.15">
      <c r="B115" s="193"/>
      <c r="C115" s="194"/>
      <c r="D115" s="194"/>
      <c r="E115" s="194"/>
      <c r="F115" s="194"/>
      <c r="G115" s="194"/>
      <c r="H115" s="195"/>
    </row>
    <row r="116" spans="2:8" ht="18" customHeight="1" x14ac:dyDescent="0.15">
      <c r="B116" s="196"/>
      <c r="C116" s="197"/>
      <c r="D116" s="197"/>
      <c r="E116" s="197"/>
      <c r="F116" s="197"/>
      <c r="G116" s="197"/>
      <c r="H116" s="198"/>
    </row>
    <row r="117" spans="2:8" ht="18" customHeight="1" x14ac:dyDescent="0.15">
      <c r="B117" s="196"/>
      <c r="C117" s="197"/>
      <c r="D117" s="197"/>
      <c r="E117" s="197"/>
      <c r="F117" s="197"/>
      <c r="G117" s="197"/>
      <c r="H117" s="198"/>
    </row>
    <row r="118" spans="2:8" ht="18" customHeight="1" x14ac:dyDescent="0.15">
      <c r="B118" s="196"/>
      <c r="C118" s="197"/>
      <c r="D118" s="197"/>
      <c r="E118" s="197"/>
      <c r="F118" s="197"/>
      <c r="G118" s="197"/>
      <c r="H118" s="198"/>
    </row>
    <row r="119" spans="2:8" ht="18" customHeight="1" x14ac:dyDescent="0.15">
      <c r="B119" s="196"/>
      <c r="C119" s="197"/>
      <c r="D119" s="197"/>
      <c r="E119" s="197"/>
      <c r="F119" s="197"/>
      <c r="G119" s="197"/>
      <c r="H119" s="198"/>
    </row>
    <row r="120" spans="2:8" ht="18" customHeight="1" x14ac:dyDescent="0.15">
      <c r="B120" s="196"/>
      <c r="C120" s="197"/>
      <c r="D120" s="197"/>
      <c r="E120" s="197"/>
      <c r="F120" s="197"/>
      <c r="G120" s="197"/>
      <c r="H120" s="198"/>
    </row>
    <row r="121" spans="2:8" ht="18" customHeight="1" x14ac:dyDescent="0.15">
      <c r="B121" s="196"/>
      <c r="C121" s="197"/>
      <c r="D121" s="197"/>
      <c r="E121" s="197"/>
      <c r="F121" s="197"/>
      <c r="G121" s="197"/>
      <c r="H121" s="198"/>
    </row>
    <row r="122" spans="2:8" ht="18" customHeight="1" x14ac:dyDescent="0.15">
      <c r="B122" s="196"/>
      <c r="C122" s="197"/>
      <c r="D122" s="197"/>
      <c r="E122" s="197"/>
      <c r="F122" s="197"/>
      <c r="G122" s="197"/>
      <c r="H122" s="198"/>
    </row>
    <row r="123" spans="2:8" ht="18" customHeight="1" x14ac:dyDescent="0.15">
      <c r="B123" s="196"/>
      <c r="C123" s="197"/>
      <c r="D123" s="197"/>
      <c r="E123" s="197"/>
      <c r="F123" s="197"/>
      <c r="G123" s="197"/>
      <c r="H123" s="198"/>
    </row>
    <row r="124" spans="2:8" ht="18" customHeight="1" x14ac:dyDescent="0.15">
      <c r="B124" s="196"/>
      <c r="C124" s="197"/>
      <c r="D124" s="197"/>
      <c r="E124" s="197"/>
      <c r="F124" s="197"/>
      <c r="G124" s="197"/>
      <c r="H124" s="198"/>
    </row>
    <row r="125" spans="2:8" ht="18" customHeight="1" x14ac:dyDescent="0.15">
      <c r="B125" s="196"/>
      <c r="C125" s="197"/>
      <c r="D125" s="197"/>
      <c r="E125" s="197"/>
      <c r="F125" s="197"/>
      <c r="G125" s="197"/>
      <c r="H125" s="198"/>
    </row>
    <row r="126" spans="2:8" ht="18" customHeight="1" x14ac:dyDescent="0.15">
      <c r="B126" s="196"/>
      <c r="C126" s="197"/>
      <c r="D126" s="197"/>
      <c r="E126" s="197"/>
      <c r="F126" s="197"/>
      <c r="G126" s="197"/>
      <c r="H126" s="198"/>
    </row>
    <row r="127" spans="2:8" ht="18" customHeight="1" x14ac:dyDescent="0.15">
      <c r="B127" s="196"/>
      <c r="C127" s="197"/>
      <c r="D127" s="197"/>
      <c r="E127" s="197"/>
      <c r="F127" s="197"/>
      <c r="G127" s="197"/>
      <c r="H127" s="198"/>
    </row>
    <row r="128" spans="2:8" ht="18" customHeight="1" x14ac:dyDescent="0.15">
      <c r="B128" s="196"/>
      <c r="C128" s="197"/>
      <c r="D128" s="197"/>
      <c r="E128" s="197"/>
      <c r="F128" s="197"/>
      <c r="G128" s="197"/>
      <c r="H128" s="198"/>
    </row>
    <row r="129" spans="2:8" ht="18" customHeight="1" x14ac:dyDescent="0.15">
      <c r="B129" s="196"/>
      <c r="C129" s="197"/>
      <c r="D129" s="197"/>
      <c r="E129" s="197"/>
      <c r="F129" s="197"/>
      <c r="G129" s="197"/>
      <c r="H129" s="198"/>
    </row>
    <row r="130" spans="2:8" ht="18" customHeight="1" x14ac:dyDescent="0.15">
      <c r="B130" s="196"/>
      <c r="C130" s="197"/>
      <c r="D130" s="197"/>
      <c r="E130" s="197"/>
      <c r="F130" s="197"/>
      <c r="G130" s="197"/>
      <c r="H130" s="198"/>
    </row>
    <row r="131" spans="2:8" ht="18" customHeight="1" x14ac:dyDescent="0.15">
      <c r="B131" s="196"/>
      <c r="C131" s="197"/>
      <c r="D131" s="197"/>
      <c r="E131" s="197"/>
      <c r="F131" s="197"/>
      <c r="G131" s="197"/>
      <c r="H131" s="198"/>
    </row>
    <row r="132" spans="2:8" ht="18" customHeight="1" x14ac:dyDescent="0.15">
      <c r="B132" s="196"/>
      <c r="C132" s="197"/>
      <c r="D132" s="197"/>
      <c r="E132" s="197"/>
      <c r="F132" s="197"/>
      <c r="G132" s="197"/>
      <c r="H132" s="198"/>
    </row>
    <row r="133" spans="2:8" ht="18" customHeight="1" x14ac:dyDescent="0.15">
      <c r="B133" s="196"/>
      <c r="C133" s="197"/>
      <c r="D133" s="197"/>
      <c r="E133" s="197"/>
      <c r="F133" s="197"/>
      <c r="G133" s="197"/>
      <c r="H133" s="198"/>
    </row>
    <row r="134" spans="2:8" ht="18" customHeight="1" x14ac:dyDescent="0.15">
      <c r="B134" s="196"/>
      <c r="C134" s="197"/>
      <c r="D134" s="197"/>
      <c r="E134" s="197"/>
      <c r="F134" s="197"/>
      <c r="G134" s="197"/>
      <c r="H134" s="198"/>
    </row>
    <row r="135" spans="2:8" ht="18" customHeight="1" thickBot="1" x14ac:dyDescent="0.2">
      <c r="B135" s="199"/>
      <c r="C135" s="200"/>
      <c r="D135" s="200"/>
      <c r="E135" s="200"/>
      <c r="F135" s="200"/>
      <c r="G135" s="200"/>
      <c r="H135" s="201"/>
    </row>
  </sheetData>
  <sheetProtection algorithmName="SHA-512" hashValue="3v60gVPMYbs/1AQ80FE32/O/T2uAWM//catYNngh0fQ0sXeLAaoTfEc3OuhQsPk4U+Mx8UEqkYWGbkl4DTieuA==" saltValue="oQuwgox9B2JWhhwqKIIgIw==" spinCount="100000" sheet="1" formatCells="0" formatRows="0"/>
  <mergeCells count="26">
    <mergeCell ref="B18:H18"/>
    <mergeCell ref="B2:H2"/>
    <mergeCell ref="B3:H3"/>
    <mergeCell ref="C5:H5"/>
    <mergeCell ref="C6:H6"/>
    <mergeCell ref="C7:H7"/>
    <mergeCell ref="C8:H8"/>
    <mergeCell ref="B12:H12"/>
    <mergeCell ref="B14:B15"/>
    <mergeCell ref="C14:H15"/>
    <mergeCell ref="C16:H16"/>
    <mergeCell ref="C17:H17"/>
    <mergeCell ref="C26:D26"/>
    <mergeCell ref="E26:F26"/>
    <mergeCell ref="G26:H26"/>
    <mergeCell ref="C35:D35"/>
    <mergeCell ref="E35:F35"/>
    <mergeCell ref="G35:H35"/>
    <mergeCell ref="B93:H113"/>
    <mergeCell ref="B115:H135"/>
    <mergeCell ref="B42:H42"/>
    <mergeCell ref="C47:H47"/>
    <mergeCell ref="B50:H58"/>
    <mergeCell ref="B60:H68"/>
    <mergeCell ref="B71:H79"/>
    <mergeCell ref="B81:H89"/>
  </mergeCells>
  <phoneticPr fontId="1"/>
  <conditionalFormatting sqref="C14:H17 B27:F30 B36:F39 C47 B50 B60 B71 B81 B93 B115">
    <cfRule type="expression" dxfId="2" priority="1">
      <formula>$AA$2=TRUE</formula>
    </cfRule>
  </conditionalFormatting>
  <conditionalFormatting sqref="D27:F30 D36:F39">
    <cfRule type="containsText" dxfId="1" priority="2" operator="containsText" text="入力">
      <formula>NOT(ISERROR(SEARCH("入力",D27)))</formula>
    </cfRule>
    <cfRule type="expression" dxfId="0" priority="3">
      <formula>OR(COUNTIF(エネルギー種別,$B27)&gt;0,$B27="")</formula>
    </cfRule>
  </conditionalFormatting>
  <dataValidations count="1">
    <dataValidation type="list" allowBlank="1" showInputMessage="1" sqref="B36:B39 B27:B30" xr:uid="{38288471-E549-42C9-BEBE-98514C4BEC0D}">
      <formula1>エネルギー種別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portrait" cellComments="asDisplayed" r:id="rId1"/>
  <rowBreaks count="2" manualBreakCount="2">
    <brk id="44" min="1" max="7" man="1"/>
    <brk id="89" min="1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21" r:id="rId4" name="Check Box 1">
              <controlPr defaultSize="0" print="0" autoFill="0" autoLine="0" autoPict="0">
                <anchor moveWithCells="1">
                  <from>
                    <xdr:col>8</xdr:col>
                    <xdr:colOff>561975</xdr:colOff>
                    <xdr:row>1</xdr:row>
                    <xdr:rowOff>9525</xdr:rowOff>
                  </from>
                  <to>
                    <xdr:col>11</xdr:col>
                    <xdr:colOff>28575</xdr:colOff>
                    <xdr:row>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C30371-77AA-42CB-B341-50CEA7C9EA3C}">
          <x14:formula1>
            <xm:f>【非表示】その他!$C$5:$C$6</xm:f>
          </x14:formula1>
          <xm:sqref>C47:H47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9C3D-7431-4830-B8B7-255EA5E22562}">
  <sheetPr>
    <tabColor rgb="FF14416B"/>
  </sheetPr>
  <dimension ref="B2:H25"/>
  <sheetViews>
    <sheetView zoomScaleNormal="100" workbookViewId="0">
      <selection activeCell="H38" sqref="H38"/>
    </sheetView>
  </sheetViews>
  <sheetFormatPr defaultColWidth="9.5" defaultRowHeight="15.75" x14ac:dyDescent="0.15"/>
  <cols>
    <col min="1" max="1" width="2.5" style="2" customWidth="1"/>
    <col min="2" max="2" width="5.5" style="2" bestFit="1" customWidth="1"/>
    <col min="3" max="3" width="28.625" style="2" bestFit="1" customWidth="1"/>
    <col min="4" max="4" width="15.5" style="3" customWidth="1"/>
    <col min="5" max="5" width="11.875" style="2" bestFit="1" customWidth="1"/>
    <col min="6" max="6" width="15" style="2" customWidth="1"/>
    <col min="7" max="7" width="13.5" style="2" customWidth="1"/>
    <col min="8" max="16384" width="9.5" style="2"/>
  </cols>
  <sheetData>
    <row r="2" spans="2:8" x14ac:dyDescent="0.15">
      <c r="D2" s="2"/>
    </row>
    <row r="3" spans="2:8" x14ac:dyDescent="0.15">
      <c r="D3" s="2"/>
    </row>
    <row r="4" spans="2:8" x14ac:dyDescent="0.15">
      <c r="B4" s="2" t="s">
        <v>10</v>
      </c>
    </row>
    <row r="5" spans="2:8" x14ac:dyDescent="0.15">
      <c r="E5" s="204" t="s">
        <v>10</v>
      </c>
      <c r="F5" s="204"/>
    </row>
    <row r="6" spans="2:8" s="3" customFormat="1" x14ac:dyDescent="0.15">
      <c r="B6" s="4" t="s">
        <v>12</v>
      </c>
      <c r="C6" s="4" t="s">
        <v>14</v>
      </c>
      <c r="D6" s="4" t="s">
        <v>15</v>
      </c>
      <c r="E6" s="4" t="s">
        <v>16</v>
      </c>
      <c r="F6" s="4" t="s">
        <v>17</v>
      </c>
      <c r="G6" s="2"/>
    </row>
    <row r="7" spans="2:8" x14ac:dyDescent="0.15">
      <c r="B7" s="6">
        <v>1</v>
      </c>
      <c r="C7" s="6" t="s">
        <v>18</v>
      </c>
      <c r="D7" s="4" t="s">
        <v>19</v>
      </c>
      <c r="E7" s="6">
        <v>4.3800000000000002E-4</v>
      </c>
      <c r="F7" s="4" t="s">
        <v>21</v>
      </c>
      <c r="H7" s="27"/>
    </row>
    <row r="8" spans="2:8" ht="17.25" x14ac:dyDescent="0.15">
      <c r="B8" s="6">
        <v>2</v>
      </c>
      <c r="C8" s="6" t="s">
        <v>23</v>
      </c>
      <c r="D8" s="4" t="s">
        <v>24</v>
      </c>
      <c r="E8" s="6">
        <v>2.2699999999999999E-3</v>
      </c>
      <c r="F8" s="4" t="s">
        <v>26</v>
      </c>
      <c r="H8" s="27"/>
    </row>
    <row r="9" spans="2:8" x14ac:dyDescent="0.15">
      <c r="B9" s="6">
        <v>3</v>
      </c>
      <c r="C9" s="6" t="s">
        <v>28</v>
      </c>
      <c r="D9" s="4" t="s">
        <v>29</v>
      </c>
      <c r="E9" s="6">
        <v>2.33E-3</v>
      </c>
      <c r="F9" s="4" t="s">
        <v>31</v>
      </c>
      <c r="H9" s="27"/>
    </row>
    <row r="10" spans="2:8" x14ac:dyDescent="0.15">
      <c r="B10" s="6">
        <v>4</v>
      </c>
      <c r="C10" s="6" t="s">
        <v>33</v>
      </c>
      <c r="D10" s="4" t="s">
        <v>29</v>
      </c>
      <c r="E10" s="6">
        <v>2.99E-3</v>
      </c>
      <c r="F10" s="4" t="s">
        <v>31</v>
      </c>
      <c r="H10" s="27"/>
    </row>
    <row r="11" spans="2:8" x14ac:dyDescent="0.15">
      <c r="B11" s="6">
        <v>5</v>
      </c>
      <c r="C11" s="6" t="s">
        <v>34</v>
      </c>
      <c r="D11" s="4" t="s">
        <v>29</v>
      </c>
      <c r="E11" s="6">
        <v>2.7899999999999999E-3</v>
      </c>
      <c r="F11" s="4" t="s">
        <v>31</v>
      </c>
      <c r="H11" s="27"/>
    </row>
    <row r="12" spans="2:8" x14ac:dyDescent="0.15">
      <c r="B12" s="6">
        <v>6</v>
      </c>
      <c r="C12" s="6" t="s">
        <v>35</v>
      </c>
      <c r="D12" s="4" t="s">
        <v>36</v>
      </c>
      <c r="E12" s="6">
        <v>2.5000000000000001E-3</v>
      </c>
      <c r="F12" s="4" t="s">
        <v>38</v>
      </c>
      <c r="H12" s="27"/>
    </row>
    <row r="13" spans="2:8" x14ac:dyDescent="0.15">
      <c r="B13" s="6">
        <v>7</v>
      </c>
      <c r="C13" s="6" t="s">
        <v>40</v>
      </c>
      <c r="D13" s="4" t="s">
        <v>36</v>
      </c>
      <c r="E13" s="6">
        <v>2.7499999999999998E-3</v>
      </c>
      <c r="F13" s="4" t="s">
        <v>38</v>
      </c>
      <c r="H13" s="27"/>
    </row>
    <row r="14" spans="2:8" x14ac:dyDescent="0.15">
      <c r="B14" s="6">
        <v>8</v>
      </c>
      <c r="C14" s="6" t="s">
        <v>41</v>
      </c>
      <c r="D14" s="4" t="s">
        <v>36</v>
      </c>
      <c r="E14" s="6">
        <v>3.0999999999999999E-3</v>
      </c>
      <c r="F14" s="4" t="s">
        <v>38</v>
      </c>
      <c r="H14" s="27"/>
    </row>
    <row r="15" spans="2:8" x14ac:dyDescent="0.15">
      <c r="B15" s="6">
        <v>9</v>
      </c>
      <c r="C15" s="6" t="s">
        <v>42</v>
      </c>
      <c r="D15" s="4" t="s">
        <v>36</v>
      </c>
      <c r="E15" s="6">
        <v>2.2899999999999999E-3</v>
      </c>
      <c r="F15" s="4" t="s">
        <v>38</v>
      </c>
      <c r="H15" s="27"/>
    </row>
    <row r="16" spans="2:8" x14ac:dyDescent="0.15">
      <c r="B16" s="6">
        <v>10</v>
      </c>
      <c r="C16" s="6" t="s">
        <v>43</v>
      </c>
      <c r="D16" s="4" t="s">
        <v>36</v>
      </c>
      <c r="E16" s="6">
        <v>2.6199999999999999E-3</v>
      </c>
      <c r="F16" s="4" t="s">
        <v>38</v>
      </c>
      <c r="H16" s="27"/>
    </row>
    <row r="17" spans="2:8" x14ac:dyDescent="0.15">
      <c r="B17" s="6">
        <v>11</v>
      </c>
      <c r="C17" s="6" t="s">
        <v>44</v>
      </c>
      <c r="D17" s="4" t="s">
        <v>36</v>
      </c>
      <c r="E17" s="6">
        <v>2.48E-3</v>
      </c>
      <c r="F17" s="4" t="s">
        <v>38</v>
      </c>
      <c r="H17" s="27"/>
    </row>
    <row r="18" spans="2:8" x14ac:dyDescent="0.15">
      <c r="B18" s="6">
        <v>12</v>
      </c>
      <c r="C18" s="6" t="s">
        <v>51</v>
      </c>
      <c r="D18" s="4" t="s">
        <v>53</v>
      </c>
      <c r="E18" s="28">
        <v>0.06</v>
      </c>
      <c r="F18" s="4" t="s">
        <v>52</v>
      </c>
      <c r="H18" s="27"/>
    </row>
    <row r="19" spans="2:8" x14ac:dyDescent="0.15">
      <c r="B19" s="6">
        <v>13</v>
      </c>
      <c r="C19" s="6" t="s">
        <v>54</v>
      </c>
      <c r="D19" s="4" t="s">
        <v>53</v>
      </c>
      <c r="E19" s="6">
        <v>5.7000000000000002E-2</v>
      </c>
      <c r="F19" s="4" t="s">
        <v>52</v>
      </c>
      <c r="H19" s="27"/>
    </row>
    <row r="20" spans="2:8" x14ac:dyDescent="0.15">
      <c r="B20" s="6">
        <v>14</v>
      </c>
      <c r="C20" s="6" t="s">
        <v>55</v>
      </c>
      <c r="D20" s="4" t="s">
        <v>53</v>
      </c>
      <c r="E20" s="6">
        <v>5.7000000000000002E-2</v>
      </c>
      <c r="F20" s="4" t="s">
        <v>52</v>
      </c>
      <c r="H20" s="27"/>
    </row>
    <row r="21" spans="2:8" x14ac:dyDescent="0.15">
      <c r="B21" s="6">
        <v>15</v>
      </c>
      <c r="C21" s="6" t="s">
        <v>57</v>
      </c>
      <c r="D21" s="4" t="s">
        <v>53</v>
      </c>
      <c r="E21" s="6">
        <v>5.7000000000000002E-2</v>
      </c>
      <c r="F21" s="4" t="s">
        <v>52</v>
      </c>
      <c r="H21" s="27"/>
    </row>
    <row r="22" spans="2:8" hidden="1" x14ac:dyDescent="0.15">
      <c r="B22" s="6">
        <v>16</v>
      </c>
      <c r="C22" s="18" t="s">
        <v>58</v>
      </c>
      <c r="D22" s="19" t="s">
        <v>60</v>
      </c>
      <c r="E22" s="20" t="s">
        <v>61</v>
      </c>
      <c r="F22" s="20" t="s">
        <v>60</v>
      </c>
      <c r="H22" s="27"/>
    </row>
    <row r="25" spans="2:8" x14ac:dyDescent="0.15">
      <c r="C25" s="10"/>
    </row>
  </sheetData>
  <sheetProtection algorithmName="SHA-512" hashValue="vzz3jGJBbRsgXN5oEcdYvq8kRWanpJNy26nML/NROOVUD/juv21RQ7dz8Av6HwCEcyB+lzIt3MdT82D8jwEh0g==" saltValue="8w0P5eP0eUkYm4jQuvsXTA==" spinCount="100000" sheet="1" objects="1" scenarios="1"/>
  <mergeCells count="1">
    <mergeCell ref="E5:F5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&amp;Lsf06Hb2_t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B243-4894-4A3A-8195-D98E318CBB4C}">
  <sheetPr codeName="Sheet2">
    <tabColor theme="1"/>
  </sheetPr>
  <dimension ref="A1:K25"/>
  <sheetViews>
    <sheetView zoomScaleNormal="100" workbookViewId="0"/>
  </sheetViews>
  <sheetFormatPr defaultColWidth="9.5" defaultRowHeight="15.75" x14ac:dyDescent="0.15"/>
  <cols>
    <col min="1" max="1" width="2.5" style="2" customWidth="1"/>
    <col min="2" max="2" width="5.5" style="2" bestFit="1" customWidth="1"/>
    <col min="3" max="3" width="28.625" style="2" bestFit="1" customWidth="1"/>
    <col min="4" max="4" width="15.5" style="3" customWidth="1"/>
    <col min="5" max="5" width="10.875" style="2" bestFit="1" customWidth="1"/>
    <col min="6" max="6" width="13.625" style="2" bestFit="1" customWidth="1"/>
    <col min="7" max="7" width="2.5" style="2" customWidth="1"/>
    <col min="8" max="8" width="11.875" style="2" bestFit="1" customWidth="1"/>
    <col min="9" max="9" width="15" style="2" customWidth="1"/>
    <col min="10" max="10" width="13.5" style="2" bestFit="1" customWidth="1"/>
    <col min="11" max="16384" width="9.5" style="2"/>
  </cols>
  <sheetData>
    <row r="1" spans="1:11" x14ac:dyDescent="0.15">
      <c r="A1" s="2" t="s">
        <v>5</v>
      </c>
    </row>
    <row r="2" spans="1:11" x14ac:dyDescent="0.15">
      <c r="B2" s="204" t="s">
        <v>6</v>
      </c>
      <c r="C2" s="205" t="s">
        <v>7</v>
      </c>
      <c r="D2" s="205"/>
      <c r="E2" s="205"/>
      <c r="F2" s="205"/>
      <c r="G2" s="205"/>
      <c r="H2" s="205"/>
      <c r="I2" s="205"/>
    </row>
    <row r="3" spans="1:11" x14ac:dyDescent="0.15">
      <c r="B3" s="204"/>
      <c r="C3" s="205" t="s">
        <v>8</v>
      </c>
      <c r="D3" s="205"/>
      <c r="E3" s="205"/>
    </row>
    <row r="5" spans="1:11" x14ac:dyDescent="0.15">
      <c r="E5" s="204" t="s">
        <v>10</v>
      </c>
      <c r="F5" s="204"/>
      <c r="H5" s="204" t="s">
        <v>10</v>
      </c>
      <c r="I5" s="204"/>
      <c r="J5" s="4" t="s">
        <v>11</v>
      </c>
    </row>
    <row r="6" spans="1:11" s="3" customFormat="1" x14ac:dyDescent="0.15">
      <c r="B6" s="4" t="s">
        <v>12</v>
      </c>
      <c r="C6" s="4" t="s">
        <v>14</v>
      </c>
      <c r="D6" s="4" t="s">
        <v>15</v>
      </c>
      <c r="E6" s="4" t="s">
        <v>16</v>
      </c>
      <c r="F6" s="4" t="s">
        <v>17</v>
      </c>
      <c r="H6" s="4" t="s">
        <v>16</v>
      </c>
      <c r="I6" s="4" t="s">
        <v>17</v>
      </c>
      <c r="J6" s="4" t="s">
        <v>17</v>
      </c>
    </row>
    <row r="7" spans="1:11" x14ac:dyDescent="0.15">
      <c r="B7" s="6">
        <v>1</v>
      </c>
      <c r="C7" s="5" t="s">
        <v>18</v>
      </c>
      <c r="D7" s="7" t="s">
        <v>19</v>
      </c>
      <c r="E7" s="8">
        <v>0.438</v>
      </c>
      <c r="F7" s="7" t="s">
        <v>20</v>
      </c>
      <c r="H7" s="6">
        <f t="shared" ref="H7:H17" si="0">E7/1000</f>
        <v>4.3800000000000002E-4</v>
      </c>
      <c r="I7" s="4" t="s">
        <v>21</v>
      </c>
      <c r="J7" s="4" t="s">
        <v>22</v>
      </c>
      <c r="K7" s="27" t="s">
        <v>81</v>
      </c>
    </row>
    <row r="8" spans="1:11" ht="17.25" x14ac:dyDescent="0.15">
      <c r="B8" s="6">
        <v>2</v>
      </c>
      <c r="C8" s="5" t="s">
        <v>23</v>
      </c>
      <c r="D8" s="7" t="s">
        <v>24</v>
      </c>
      <c r="E8" s="8">
        <v>2.27</v>
      </c>
      <c r="F8" s="7" t="s">
        <v>25</v>
      </c>
      <c r="H8" s="6">
        <f t="shared" si="0"/>
        <v>2.2699999999999999E-3</v>
      </c>
      <c r="I8" s="4" t="s">
        <v>26</v>
      </c>
      <c r="J8" s="4" t="s">
        <v>27</v>
      </c>
      <c r="K8" s="27" t="s">
        <v>81</v>
      </c>
    </row>
    <row r="9" spans="1:11" x14ac:dyDescent="0.15">
      <c r="B9" s="6">
        <v>3</v>
      </c>
      <c r="C9" s="5" t="s">
        <v>28</v>
      </c>
      <c r="D9" s="7" t="s">
        <v>29</v>
      </c>
      <c r="E9" s="5">
        <v>2.33</v>
      </c>
      <c r="F9" s="7" t="s">
        <v>30</v>
      </c>
      <c r="H9" s="6">
        <f t="shared" si="0"/>
        <v>2.33E-3</v>
      </c>
      <c r="I9" s="4" t="s">
        <v>31</v>
      </c>
      <c r="J9" s="4" t="s">
        <v>32</v>
      </c>
      <c r="K9" s="27" t="s">
        <v>81</v>
      </c>
    </row>
    <row r="10" spans="1:11" x14ac:dyDescent="0.15">
      <c r="B10" s="6">
        <v>4</v>
      </c>
      <c r="C10" s="5" t="s">
        <v>33</v>
      </c>
      <c r="D10" s="7" t="s">
        <v>29</v>
      </c>
      <c r="E10" s="5">
        <v>2.99</v>
      </c>
      <c r="F10" s="7" t="s">
        <v>30</v>
      </c>
      <c r="H10" s="6">
        <f t="shared" si="0"/>
        <v>2.99E-3</v>
      </c>
      <c r="I10" s="4" t="s">
        <v>31</v>
      </c>
      <c r="J10" s="4" t="s">
        <v>32</v>
      </c>
      <c r="K10" s="27" t="s">
        <v>81</v>
      </c>
    </row>
    <row r="11" spans="1:11" x14ac:dyDescent="0.15">
      <c r="B11" s="6">
        <v>5</v>
      </c>
      <c r="C11" s="5" t="s">
        <v>34</v>
      </c>
      <c r="D11" s="7" t="s">
        <v>29</v>
      </c>
      <c r="E11" s="5">
        <v>2.79</v>
      </c>
      <c r="F11" s="7" t="s">
        <v>30</v>
      </c>
      <c r="H11" s="6">
        <f t="shared" si="0"/>
        <v>2.7899999999999999E-3</v>
      </c>
      <c r="I11" s="4" t="s">
        <v>31</v>
      </c>
      <c r="J11" s="4" t="s">
        <v>32</v>
      </c>
      <c r="K11" s="27" t="s">
        <v>81</v>
      </c>
    </row>
    <row r="12" spans="1:11" x14ac:dyDescent="0.15">
      <c r="B12" s="6">
        <v>6</v>
      </c>
      <c r="C12" s="5" t="s">
        <v>35</v>
      </c>
      <c r="D12" s="7" t="s">
        <v>36</v>
      </c>
      <c r="E12" s="5">
        <v>2.5</v>
      </c>
      <c r="F12" s="7" t="s">
        <v>37</v>
      </c>
      <c r="H12" s="6">
        <f t="shared" si="0"/>
        <v>2.5000000000000001E-3</v>
      </c>
      <c r="I12" s="4" t="s">
        <v>38</v>
      </c>
      <c r="J12" s="4" t="s">
        <v>39</v>
      </c>
      <c r="K12" s="27" t="s">
        <v>81</v>
      </c>
    </row>
    <row r="13" spans="1:11" x14ac:dyDescent="0.15">
      <c r="B13" s="6">
        <v>7</v>
      </c>
      <c r="C13" s="5" t="s">
        <v>40</v>
      </c>
      <c r="D13" s="7" t="s">
        <v>36</v>
      </c>
      <c r="E13" s="5">
        <v>2.75</v>
      </c>
      <c r="F13" s="7" t="s">
        <v>37</v>
      </c>
      <c r="H13" s="6">
        <f t="shared" si="0"/>
        <v>2.7499999999999998E-3</v>
      </c>
      <c r="I13" s="4" t="s">
        <v>38</v>
      </c>
      <c r="J13" s="4" t="s">
        <v>39</v>
      </c>
      <c r="K13" s="27" t="s">
        <v>81</v>
      </c>
    </row>
    <row r="14" spans="1:11" x14ac:dyDescent="0.15">
      <c r="B14" s="6">
        <v>8</v>
      </c>
      <c r="C14" s="5" t="s">
        <v>41</v>
      </c>
      <c r="D14" s="7" t="s">
        <v>36</v>
      </c>
      <c r="E14" s="5">
        <v>3.1</v>
      </c>
      <c r="F14" s="7" t="s">
        <v>37</v>
      </c>
      <c r="H14" s="6">
        <f t="shared" si="0"/>
        <v>3.0999999999999999E-3</v>
      </c>
      <c r="I14" s="4" t="s">
        <v>38</v>
      </c>
      <c r="J14" s="4" t="s">
        <v>39</v>
      </c>
      <c r="K14" s="27" t="s">
        <v>81</v>
      </c>
    </row>
    <row r="15" spans="1:11" x14ac:dyDescent="0.15">
      <c r="B15" s="6">
        <v>9</v>
      </c>
      <c r="C15" s="5" t="s">
        <v>42</v>
      </c>
      <c r="D15" s="7" t="s">
        <v>36</v>
      </c>
      <c r="E15" s="5">
        <v>2.29</v>
      </c>
      <c r="F15" s="7" t="s">
        <v>37</v>
      </c>
      <c r="H15" s="6">
        <f t="shared" si="0"/>
        <v>2.2899999999999999E-3</v>
      </c>
      <c r="I15" s="4" t="s">
        <v>38</v>
      </c>
      <c r="J15" s="4" t="s">
        <v>39</v>
      </c>
      <c r="K15" s="27" t="s">
        <v>81</v>
      </c>
    </row>
    <row r="16" spans="1:11" x14ac:dyDescent="0.15">
      <c r="B16" s="6">
        <v>10</v>
      </c>
      <c r="C16" s="5" t="s">
        <v>43</v>
      </c>
      <c r="D16" s="7" t="s">
        <v>36</v>
      </c>
      <c r="E16" s="5">
        <v>2.62</v>
      </c>
      <c r="F16" s="7" t="s">
        <v>37</v>
      </c>
      <c r="H16" s="6">
        <f t="shared" si="0"/>
        <v>2.6199999999999999E-3</v>
      </c>
      <c r="I16" s="4" t="s">
        <v>38</v>
      </c>
      <c r="J16" s="4" t="s">
        <v>39</v>
      </c>
      <c r="K16" s="27" t="s">
        <v>81</v>
      </c>
    </row>
    <row r="17" spans="2:11" x14ac:dyDescent="0.15">
      <c r="B17" s="6">
        <v>11</v>
      </c>
      <c r="C17" s="5" t="s">
        <v>44</v>
      </c>
      <c r="D17" s="7" t="s">
        <v>36</v>
      </c>
      <c r="E17" s="5">
        <v>2.48</v>
      </c>
      <c r="F17" s="7" t="s">
        <v>37</v>
      </c>
      <c r="H17" s="6">
        <f t="shared" si="0"/>
        <v>2.48E-3</v>
      </c>
      <c r="I17" s="4" t="s">
        <v>38</v>
      </c>
      <c r="J17" s="4" t="s">
        <v>39</v>
      </c>
      <c r="K17" s="27" t="s">
        <v>81</v>
      </c>
    </row>
    <row r="18" spans="2:11" x14ac:dyDescent="0.15">
      <c r="B18" s="6">
        <v>12</v>
      </c>
      <c r="C18" s="11" t="s">
        <v>51</v>
      </c>
      <c r="D18" s="14" t="s">
        <v>53</v>
      </c>
      <c r="H18" s="15">
        <v>0.06</v>
      </c>
      <c r="I18" s="14" t="s">
        <v>52</v>
      </c>
      <c r="K18" s="27" t="s">
        <v>56</v>
      </c>
    </row>
    <row r="19" spans="2:11" x14ac:dyDescent="0.15">
      <c r="B19" s="6">
        <v>13</v>
      </c>
      <c r="C19" s="11" t="s">
        <v>54</v>
      </c>
      <c r="D19" s="14" t="s">
        <v>53</v>
      </c>
      <c r="H19" s="11">
        <v>5.7000000000000002E-2</v>
      </c>
      <c r="I19" s="14" t="s">
        <v>52</v>
      </c>
      <c r="K19" s="27" t="s">
        <v>56</v>
      </c>
    </row>
    <row r="20" spans="2:11" x14ac:dyDescent="0.15">
      <c r="B20" s="6">
        <v>14</v>
      </c>
      <c r="C20" s="11" t="s">
        <v>55</v>
      </c>
      <c r="D20" s="14" t="s">
        <v>53</v>
      </c>
      <c r="H20" s="11">
        <v>5.7000000000000002E-2</v>
      </c>
      <c r="I20" s="14" t="s">
        <v>52</v>
      </c>
      <c r="K20" s="27" t="s">
        <v>56</v>
      </c>
    </row>
    <row r="21" spans="2:11" x14ac:dyDescent="0.15">
      <c r="B21" s="6">
        <v>15</v>
      </c>
      <c r="C21" s="11" t="s">
        <v>57</v>
      </c>
      <c r="D21" s="14" t="s">
        <v>53</v>
      </c>
      <c r="H21" s="11">
        <v>5.7000000000000002E-2</v>
      </c>
      <c r="I21" s="14" t="s">
        <v>52</v>
      </c>
      <c r="K21" s="27" t="s">
        <v>56</v>
      </c>
    </row>
    <row r="22" spans="2:11" x14ac:dyDescent="0.15">
      <c r="B22" s="6">
        <v>16</v>
      </c>
      <c r="C22" s="18" t="s">
        <v>58</v>
      </c>
      <c r="D22" s="19" t="s">
        <v>60</v>
      </c>
      <c r="E22" s="12"/>
      <c r="F22" s="13" t="s">
        <v>50</v>
      </c>
      <c r="H22" s="20" t="s">
        <v>61</v>
      </c>
      <c r="I22" s="20" t="s">
        <v>60</v>
      </c>
      <c r="K22" s="27" t="s">
        <v>59</v>
      </c>
    </row>
    <row r="25" spans="2:11" x14ac:dyDescent="0.15">
      <c r="C25" s="10"/>
    </row>
  </sheetData>
  <sheetProtection algorithmName="SHA-512" hashValue="a0KHFpVLEvLPcWvluoeVLzyAB/4FIgIDCsC4c637vRV0gLIPhz0wWbRN/IeWgDlGy6G2Wvk/2xLu1eG9FLXfPQ==" saltValue="KXh2w5JR/xHG13PMd3x8fw==" spinCount="100000" sheet="1" objects="1" scenarios="1"/>
  <mergeCells count="5">
    <mergeCell ref="B2:B3"/>
    <mergeCell ref="C2:I2"/>
    <mergeCell ref="C3:E3"/>
    <mergeCell ref="E5:F5"/>
    <mergeCell ref="H5:I5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&amp;Lsf06Hb2_t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A46F0-D2A6-47B8-AAEE-F8F0DF9122C3}">
  <sheetPr>
    <tabColor theme="1"/>
  </sheetPr>
  <dimension ref="C4:L14"/>
  <sheetViews>
    <sheetView workbookViewId="0"/>
  </sheetViews>
  <sheetFormatPr defaultRowHeight="13.5" x14ac:dyDescent="0.15"/>
  <cols>
    <col min="3" max="3" width="52.875" customWidth="1"/>
    <col min="4" max="4" width="4.375" customWidth="1"/>
    <col min="5" max="5" width="21.25" customWidth="1"/>
  </cols>
  <sheetData>
    <row r="4" spans="3:12" ht="14.25" thickBot="1" x14ac:dyDescent="0.2">
      <c r="E4" t="s">
        <v>102</v>
      </c>
      <c r="F4" s="46" t="str">
        <f>IFERROR(VLOOKUP(総括表!D7,【非表示】その他!E5:F7,2,FALSE),"")</f>
        <v/>
      </c>
      <c r="L4" s="35">
        <f ca="1">SUM(L5:L14)</f>
        <v>0</v>
      </c>
    </row>
    <row r="5" spans="3:12" x14ac:dyDescent="0.15">
      <c r="C5" s="22" t="s">
        <v>64</v>
      </c>
      <c r="E5" s="31" t="s">
        <v>84</v>
      </c>
      <c r="F5" s="34">
        <v>0.3</v>
      </c>
      <c r="H5" t="s">
        <v>91</v>
      </c>
      <c r="J5">
        <f ca="1">総括表!D18</f>
        <v>0</v>
      </c>
      <c r="K5">
        <f>IF(総括表!C18="×",0,1)</f>
        <v>1</v>
      </c>
      <c r="L5">
        <f ca="1">IF(J5="",0,J5*K5)</f>
        <v>0</v>
      </c>
    </row>
    <row r="6" spans="3:12" ht="14.25" thickBot="1" x14ac:dyDescent="0.2">
      <c r="C6" s="23" t="s">
        <v>65</v>
      </c>
      <c r="E6" s="32" t="s">
        <v>85</v>
      </c>
      <c r="F6" s="34">
        <v>0.2</v>
      </c>
      <c r="H6" t="s">
        <v>92</v>
      </c>
      <c r="J6">
        <f ca="1">総括表!D19</f>
        <v>0</v>
      </c>
      <c r="K6">
        <f>IF(総括表!C19="×",0,1)</f>
        <v>1</v>
      </c>
      <c r="L6">
        <f t="shared" ref="L6:L14" ca="1" si="0">IF(J6="",0,J6*K6)</f>
        <v>0</v>
      </c>
    </row>
    <row r="7" spans="3:12" ht="14.25" thickBot="1" x14ac:dyDescent="0.2">
      <c r="E7" s="33" t="s">
        <v>86</v>
      </c>
      <c r="F7" s="34">
        <v>0.1</v>
      </c>
      <c r="H7" t="s">
        <v>93</v>
      </c>
      <c r="J7">
        <f ca="1">総括表!D20</f>
        <v>0</v>
      </c>
      <c r="K7">
        <f>IF(総括表!C20="×",0,1)</f>
        <v>1</v>
      </c>
      <c r="L7">
        <f t="shared" ca="1" si="0"/>
        <v>0</v>
      </c>
    </row>
    <row r="8" spans="3:12" x14ac:dyDescent="0.15">
      <c r="H8" t="s">
        <v>94</v>
      </c>
      <c r="J8">
        <f ca="1">総括表!D21</f>
        <v>0</v>
      </c>
      <c r="K8">
        <f>IF(総括表!C21="×",0,1)</f>
        <v>1</v>
      </c>
      <c r="L8">
        <f t="shared" ca="1" si="0"/>
        <v>0</v>
      </c>
    </row>
    <row r="9" spans="3:12" x14ac:dyDescent="0.15">
      <c r="H9" t="s">
        <v>95</v>
      </c>
      <c r="J9">
        <f ca="1">総括表!D22</f>
        <v>0</v>
      </c>
      <c r="K9">
        <f>IF(総括表!C22="×",0,1)</f>
        <v>1</v>
      </c>
      <c r="L9">
        <f t="shared" ca="1" si="0"/>
        <v>0</v>
      </c>
    </row>
    <row r="10" spans="3:12" x14ac:dyDescent="0.15">
      <c r="H10" t="s">
        <v>96</v>
      </c>
      <c r="J10">
        <f ca="1">総括表!D23</f>
        <v>0</v>
      </c>
      <c r="K10">
        <f>IF(総括表!C23="×",0,1)</f>
        <v>1</v>
      </c>
      <c r="L10">
        <f t="shared" ca="1" si="0"/>
        <v>0</v>
      </c>
    </row>
    <row r="11" spans="3:12" x14ac:dyDescent="0.15">
      <c r="H11" t="s">
        <v>97</v>
      </c>
      <c r="J11">
        <f ca="1">総括表!D24</f>
        <v>0</v>
      </c>
      <c r="K11">
        <f>IF(総括表!C24="×",0,1)</f>
        <v>1</v>
      </c>
      <c r="L11">
        <f t="shared" ca="1" si="0"/>
        <v>0</v>
      </c>
    </row>
    <row r="12" spans="3:12" x14ac:dyDescent="0.15">
      <c r="H12" t="s">
        <v>98</v>
      </c>
      <c r="J12">
        <f ca="1">総括表!D25</f>
        <v>0</v>
      </c>
      <c r="K12">
        <f>IF(総括表!C25="×",0,1)</f>
        <v>1</v>
      </c>
      <c r="L12">
        <f t="shared" ca="1" si="0"/>
        <v>0</v>
      </c>
    </row>
    <row r="13" spans="3:12" x14ac:dyDescent="0.15">
      <c r="H13" t="s">
        <v>99</v>
      </c>
      <c r="J13">
        <f ca="1">総括表!D26</f>
        <v>0</v>
      </c>
      <c r="K13">
        <f>IF(総括表!C26="×",0,1)</f>
        <v>1</v>
      </c>
      <c r="L13">
        <f t="shared" ca="1" si="0"/>
        <v>0</v>
      </c>
    </row>
    <row r="14" spans="3:12" x14ac:dyDescent="0.15">
      <c r="H14" t="s">
        <v>100</v>
      </c>
      <c r="J14">
        <f ca="1">総括表!D27</f>
        <v>0</v>
      </c>
      <c r="K14">
        <f>IF(総括表!C27="×",0,1)</f>
        <v>1</v>
      </c>
      <c r="L14">
        <f t="shared" ca="1" si="0"/>
        <v>0</v>
      </c>
    </row>
  </sheetData>
  <sheetProtection algorithmName="SHA-512" hashValue="PLvcl4Hii2sv540i6cDhg/Ol1d5klBBWx2o1TwGJV7RJZdw9hFk2JH2pA4XzmFedb76SIRKwrSwZ/WI8qF6b7Q==" saltValue="NI1nacpLpBmbT6YTpVK6UA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総括表</vt:lpstr>
      <vt:lpstr>個票1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参考_排出係数表</vt:lpstr>
      <vt:lpstr>【非表示】排出係数</vt:lpstr>
      <vt:lpstr>【非表示】その他</vt:lpstr>
      <vt:lpstr>個票1!Print_Area</vt:lpstr>
      <vt:lpstr>個票10!Print_Area</vt:lpstr>
      <vt:lpstr>個票2!Print_Area</vt:lpstr>
      <vt:lpstr>個票3!Print_Area</vt:lpstr>
      <vt:lpstr>個票4!Print_Area</vt:lpstr>
      <vt:lpstr>個票5!Print_Area</vt:lpstr>
      <vt:lpstr>個票6!Print_Area</vt:lpstr>
      <vt:lpstr>個票7!Print_Area</vt:lpstr>
      <vt:lpstr>個票8!Print_Area</vt:lpstr>
      <vt:lpstr>個票9!Print_Area</vt:lpstr>
      <vt:lpstr>総括表!Print_Area</vt:lpstr>
      <vt:lpstr>エネルギー種別</vt:lpstr>
      <vt:lpstr>排出係数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PC-CHOSA14</dc:creator>
  <cp:lastModifiedBy>安藤茂</cp:lastModifiedBy>
  <cp:lastPrinted>2025-08-05T06:28:27Z</cp:lastPrinted>
  <dcterms:created xsi:type="dcterms:W3CDTF">2025-07-31T04:19:04Z</dcterms:created>
  <dcterms:modified xsi:type="dcterms:W3CDTF">2026-09-07T06:08:49Z</dcterms:modified>
</cp:coreProperties>
</file>