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8.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9.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1.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hare-srv\Share\国内事業部\令和7年度（2025年度）\40_Scope3\060_公募\10_交付規程・公募要領\30_応募申請書\"/>
    </mc:Choice>
  </mc:AlternateContent>
  <xr:revisionPtr revIDLastSave="0" documentId="13_ncr:1_{B827BE3E-763A-422A-84DD-D58B07CCC3A3}" xr6:coauthVersionLast="47" xr6:coauthVersionMax="47" xr10:uidLastSave="{00000000-0000-0000-0000-000000000000}"/>
  <bookViews>
    <workbookView xWindow="-120" yWindow="-120" windowWidth="29040" windowHeight="15720" tabRatio="803" xr2:uid="{D89CB085-6B83-4D25-AA96-0564D7FC59F0}"/>
  </bookViews>
  <sheets>
    <sheet name="記入上の注意" sheetId="62" r:id="rId1"/>
    <sheet name="提出書類一覧(応募申請) " sheetId="81" r:id="rId2"/>
    <sheet name="【様式1】応募申請書" sheetId="52" r:id="rId3"/>
    <sheet name="旧【別紙１-３-②】実施計画書（設備導入）" sheetId="30" state="hidden" r:id="rId4"/>
    <sheet name="【別紙1】実施計画書" sheetId="48" r:id="rId5"/>
    <sheet name="【別紙1-1】事業実施者の概要①" sheetId="55" r:id="rId6"/>
    <sheet name="【別紙1-1】事業実施者の概要②" sheetId="65" r:id="rId7"/>
    <sheet name="【別紙1-2】 導入前後比較図①" sheetId="82" r:id="rId8"/>
    <sheet name="【別紙1-2】 導入前後比較図②" sheetId="83" r:id="rId9"/>
    <sheet name="【別紙1-3】企業間連携の概要" sheetId="54" r:id="rId10"/>
    <sheet name="【別紙2】補助対象経費計算書" sheetId="63" r:id="rId11"/>
    <sheet name="Sheet1" sheetId="60" state="hidden" r:id="rId12"/>
    <sheet name="【別紙２-1-①】（事業所名） 経費内訳" sheetId="56" state="hidden" r:id="rId13"/>
    <sheet name="【別紙２-2】事業所合計 経費内訳" sheetId="58" state="hidden" r:id="rId14"/>
    <sheet name="【別紙2-1】補助対象経費計算書 （事業所内訳）①" sheetId="73" r:id="rId15"/>
    <sheet name="【別紙1-1】事業実施者の概要③" sheetId="66" r:id="rId16"/>
    <sheet name="【別紙1-1】事業実施者の概要④" sheetId="67" r:id="rId17"/>
    <sheet name="【別紙1-1】事業実施者の概要⑤" sheetId="68" r:id="rId18"/>
    <sheet name="【別紙1-1】事業実施者の概要⑥" sheetId="69" r:id="rId19"/>
    <sheet name="【別紙1-1】事業実施者の概要⑦" sheetId="70" r:id="rId20"/>
    <sheet name="【別紙1-1】事業実施者の概要⑧" sheetId="71" r:id="rId21"/>
    <sheet name="【別紙1-2】 導入前後比較図③" sheetId="84" r:id="rId22"/>
    <sheet name="【別紙1-2】 導入前後比較図④" sheetId="85" r:id="rId23"/>
    <sheet name="【別紙1-2】 導入前後比較図⑤" sheetId="86" r:id="rId24"/>
    <sheet name="【別紙1-2】 導入前後比較図⑥" sheetId="87" r:id="rId25"/>
    <sheet name="【別紙1-2】 導入前後比較図⑦" sheetId="88" r:id="rId26"/>
    <sheet name="【別紙1-2】 導入前後比較図⑧" sheetId="89" r:id="rId27"/>
    <sheet name="【別紙2-1】補助対象経費計算書 （事業所内訳）②" sheetId="74" r:id="rId28"/>
    <sheet name="【別紙2-1】補助対象経費計算書 （事業所内訳）③" sheetId="75" r:id="rId29"/>
    <sheet name="【別紙2-1】補助対象経費計算書 （事業所内訳）④" sheetId="76" r:id="rId30"/>
    <sheet name="【別紙2-1】補助対象経費計算書 （事業所内訳）⑤" sheetId="77" r:id="rId31"/>
    <sheet name="【別紙2-1】補助対象経費計算書 （事業所内訳）⑥" sheetId="78" r:id="rId32"/>
    <sheet name="【別紙2-1】補助対象経費計算書 （事業所内訳）⑦" sheetId="79" r:id="rId33"/>
    <sheet name="【別紙2-1】補助対象経費計算書 （事業所内訳）⑧" sheetId="80" r:id="rId34"/>
    <sheet name="マスターシート ３.②設備導入（公開時は非表示）" sheetId="46" state="hidden" r:id="rId35"/>
  </sheets>
  <definedNames>
    <definedName name="_xlnm.Print_Area" localSheetId="4">【別紙1】実施計画書!$A$1:$O$40</definedName>
    <definedName name="_xlnm.Print_Area" localSheetId="5">'【別紙1-1】事業実施者の概要①'!$A$1:$N$85</definedName>
    <definedName name="_xlnm.Print_Area" localSheetId="6">'【別紙1-1】事業実施者の概要②'!$A$1:$N$84</definedName>
    <definedName name="_xlnm.Print_Area" localSheetId="15">'【別紙1-1】事業実施者の概要③'!$A$1:$N$84</definedName>
    <definedName name="_xlnm.Print_Area" localSheetId="16">'【別紙1-1】事業実施者の概要④'!$A$1:$N$84</definedName>
    <definedName name="_xlnm.Print_Area" localSheetId="17">'【別紙1-1】事業実施者の概要⑤'!$A$1:$N$84</definedName>
    <definedName name="_xlnm.Print_Area" localSheetId="18">'【別紙1-1】事業実施者の概要⑥'!$A$1:$N$84</definedName>
    <definedName name="_xlnm.Print_Area" localSheetId="19">'【別紙1-1】事業実施者の概要⑦'!$A$1:$N$84</definedName>
    <definedName name="_xlnm.Print_Area" localSheetId="20">'【別紙1-1】事業実施者の概要⑧'!$A$1:$N$84</definedName>
    <definedName name="_xlnm.Print_Area" localSheetId="9">'【別紙1-3】企業間連携の概要'!$A$1:$CI$42</definedName>
    <definedName name="_xlnm.Print_Area" localSheetId="10">【別紙2】補助対象経費計算書!$A$1:$N$56</definedName>
    <definedName name="_xlnm.Print_Area" localSheetId="14">'【別紙2-1】補助対象経費計算書 （事業所内訳）①'!$A$1:$N$53</definedName>
    <definedName name="_xlnm.Print_Area" localSheetId="27">'【別紙2-1】補助対象経費計算書 （事業所内訳）②'!$A$1:$N$53</definedName>
    <definedName name="_xlnm.Print_Area" localSheetId="28">'【別紙2-1】補助対象経費計算書 （事業所内訳）③'!$A$1:$N$53</definedName>
    <definedName name="_xlnm.Print_Area" localSheetId="29">'【別紙2-1】補助対象経費計算書 （事業所内訳）④'!$A$1:$N$53</definedName>
    <definedName name="_xlnm.Print_Area" localSheetId="30">'【別紙2-1】補助対象経費計算書 （事業所内訳）⑤'!$A$1:$N$53</definedName>
    <definedName name="_xlnm.Print_Area" localSheetId="31">'【別紙2-1】補助対象経費計算書 （事業所内訳）⑥'!$A$1:$N$53</definedName>
    <definedName name="_xlnm.Print_Area" localSheetId="32">'【別紙2-1】補助対象経費計算書 （事業所内訳）⑦'!$A$1:$N$53</definedName>
    <definedName name="_xlnm.Print_Area" localSheetId="33">'【別紙2-1】補助対象経費計算書 （事業所内訳）⑧'!$A$1:$N$53</definedName>
    <definedName name="_xlnm.Print_Area" localSheetId="12">'【別紙２-1-①】（事業所名） 経費内訳'!$A$4:$AG$48</definedName>
    <definedName name="_xlnm.Print_Area" localSheetId="13">'【別紙２-2】事業所合計 経費内訳'!$A$4:$AG$15</definedName>
    <definedName name="_xlnm.Print_Area" localSheetId="2">【様式1】応募申請書!$A$1:$AA$38</definedName>
    <definedName name="_xlnm.Print_Area" localSheetId="3">'旧【別紙１-３-②】実施計画書（設備導入）'!$B:$N</definedName>
    <definedName name="_xlnm.Print_Area" localSheetId="1">'提出書類一覧(応募申請) '!$A$1:$L$45</definedName>
    <definedName name="_xlnm.Print_Titles" localSheetId="3">'旧【別紙１-３-②】実施計画書（設備導入）'!$1:$5</definedName>
    <definedName name="エネルギー種類" localSheetId="27">#REF!</definedName>
    <definedName name="エネルギー種類" localSheetId="28">#REF!</definedName>
    <definedName name="エネルギー種類" localSheetId="29">#REF!</definedName>
    <definedName name="エネルギー種類" localSheetId="30">#REF!</definedName>
    <definedName name="エネルギー種類" localSheetId="31">#REF!</definedName>
    <definedName name="エネルギー種類" localSheetId="32">#REF!</definedName>
    <definedName name="エネルギー種類" localSheetId="33">#REF!</definedName>
    <definedName name="エネルギー種類">#REF!</definedName>
    <definedName name="カテゴリー" localSheetId="27">#REF!</definedName>
    <definedName name="カテゴリー" localSheetId="28">#REF!</definedName>
    <definedName name="カテゴリー" localSheetId="29">#REF!</definedName>
    <definedName name="カテゴリー" localSheetId="30">#REF!</definedName>
    <definedName name="カテゴリー" localSheetId="31">#REF!</definedName>
    <definedName name="カテゴリー" localSheetId="32">#REF!</definedName>
    <definedName name="カテゴリー" localSheetId="33">#REF!</definedName>
    <definedName name="カテゴリー">#REF!</definedName>
    <definedName name="デコ活への参画と宣言" localSheetId="27">#REF!</definedName>
    <definedName name="デコ活への参画と宣言" localSheetId="28">#REF!</definedName>
    <definedName name="デコ活への参画と宣言" localSheetId="29">#REF!</definedName>
    <definedName name="デコ活への参画と宣言" localSheetId="30">#REF!</definedName>
    <definedName name="デコ活への参画と宣言" localSheetId="31">#REF!</definedName>
    <definedName name="デコ活への参画と宣言" localSheetId="32">#REF!</definedName>
    <definedName name="デコ活への参画と宣言" localSheetId="33">#REF!</definedName>
    <definedName name="デコ活への参画と宣言">#REF!</definedName>
    <definedName name="パートナーシップ宣言" localSheetId="27">#REF!</definedName>
    <definedName name="パートナーシップ宣言" localSheetId="28">#REF!</definedName>
    <definedName name="パートナーシップ宣言" localSheetId="29">#REF!</definedName>
    <definedName name="パートナーシップ宣言" localSheetId="30">#REF!</definedName>
    <definedName name="パートナーシップ宣言" localSheetId="31">#REF!</definedName>
    <definedName name="パートナーシップ宣言" localSheetId="32">#REF!</definedName>
    <definedName name="パートナーシップ宣言" localSheetId="33">#REF!</definedName>
    <definedName name="パートナーシップ宣言">#REF!</definedName>
    <definedName name="換算係数" localSheetId="27">#REF!</definedName>
    <definedName name="換算係数" localSheetId="28">#REF!</definedName>
    <definedName name="換算係数" localSheetId="29">#REF!</definedName>
    <definedName name="換算係数" localSheetId="30">#REF!</definedName>
    <definedName name="換算係数" localSheetId="31">#REF!</definedName>
    <definedName name="換算係数" localSheetId="32">#REF!</definedName>
    <definedName name="換算係数" localSheetId="33">#REF!</definedName>
    <definedName name="換算係数">#REF!</definedName>
    <definedName name="参加の位置付" localSheetId="27">#REF!</definedName>
    <definedName name="参加の位置付" localSheetId="28">#REF!</definedName>
    <definedName name="参加の位置付" localSheetId="29">#REF!</definedName>
    <definedName name="参加の位置付" localSheetId="30">#REF!</definedName>
    <definedName name="参加の位置付" localSheetId="31">#REF!</definedName>
    <definedName name="参加の位置付" localSheetId="32">#REF!</definedName>
    <definedName name="参加の位置付" localSheetId="33">#REF!</definedName>
    <definedName name="参加の位置付">#REF!</definedName>
    <definedName name="設備所有者" localSheetId="27">#REF!</definedName>
    <definedName name="設備所有者" localSheetId="28">#REF!</definedName>
    <definedName name="設備所有者" localSheetId="29">#REF!</definedName>
    <definedName name="設備所有者" localSheetId="30">#REF!</definedName>
    <definedName name="設備所有者" localSheetId="31">#REF!</definedName>
    <definedName name="設備所有者" localSheetId="32">#REF!</definedName>
    <definedName name="設備所有者" localSheetId="33">#REF!</definedName>
    <definedName name="設備所有者">#REF!</definedName>
    <definedName name="対策の種類" localSheetId="27">#REF!</definedName>
    <definedName name="対策の種類" localSheetId="28">#REF!</definedName>
    <definedName name="対策の種類" localSheetId="29">#REF!</definedName>
    <definedName name="対策の種類" localSheetId="30">#REF!</definedName>
    <definedName name="対策の種類" localSheetId="31">#REF!</definedName>
    <definedName name="対策の種類" localSheetId="32">#REF!</definedName>
    <definedName name="対策の種類" localSheetId="33">#REF!</definedName>
    <definedName name="対策の種類">#REF!</definedName>
    <definedName name="補助事業実施企業" localSheetId="27">#REF!</definedName>
    <definedName name="補助事業実施企業" localSheetId="28">#REF!</definedName>
    <definedName name="補助事業実施企業" localSheetId="29">#REF!</definedName>
    <definedName name="補助事業実施企業" localSheetId="30">#REF!</definedName>
    <definedName name="補助事業実施企業" localSheetId="31">#REF!</definedName>
    <definedName name="補助事業実施企業" localSheetId="32">#REF!</definedName>
    <definedName name="補助事業実施企業" localSheetId="33">#REF!</definedName>
    <definedName name="補助事業実施企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0" i="54" l="1"/>
  <c r="N52" i="80" l="1"/>
  <c r="N51" i="80"/>
  <c r="N50" i="80"/>
  <c r="N49" i="80"/>
  <c r="N48" i="80"/>
  <c r="N47" i="80"/>
  <c r="N46" i="80"/>
  <c r="N45" i="80"/>
  <c r="N44" i="80"/>
  <c r="N52" i="79"/>
  <c r="N51" i="79"/>
  <c r="N50" i="79"/>
  <c r="N49" i="79"/>
  <c r="N48" i="79"/>
  <c r="N47" i="79"/>
  <c r="N46" i="79"/>
  <c r="N45" i="79"/>
  <c r="N44" i="79"/>
  <c r="N52" i="78"/>
  <c r="N51" i="78"/>
  <c r="N50" i="78"/>
  <c r="N49" i="78"/>
  <c r="N48" i="78"/>
  <c r="N47" i="78"/>
  <c r="N46" i="78"/>
  <c r="N45" i="78"/>
  <c r="N44" i="78"/>
  <c r="N52" i="77"/>
  <c r="N51" i="77"/>
  <c r="N50" i="77"/>
  <c r="N49" i="77"/>
  <c r="N48" i="77"/>
  <c r="N47" i="77"/>
  <c r="N46" i="77"/>
  <c r="N45" i="77"/>
  <c r="N44" i="77"/>
  <c r="N52" i="76"/>
  <c r="N51" i="76"/>
  <c r="N50" i="76"/>
  <c r="N49" i="76"/>
  <c r="N48" i="76"/>
  <c r="N47" i="76"/>
  <c r="N46" i="76"/>
  <c r="N45" i="76"/>
  <c r="N44" i="76"/>
  <c r="N52" i="75"/>
  <c r="N51" i="75"/>
  <c r="N50" i="75"/>
  <c r="N49" i="75"/>
  <c r="N48" i="75"/>
  <c r="N47" i="75"/>
  <c r="N46" i="75"/>
  <c r="N45" i="75"/>
  <c r="N44" i="75"/>
  <c r="K53" i="75"/>
  <c r="Q52" i="75"/>
  <c r="P52" i="75"/>
  <c r="M52" i="75"/>
  <c r="L52" i="75"/>
  <c r="J52" i="75"/>
  <c r="I52" i="75"/>
  <c r="H52" i="75"/>
  <c r="G52" i="75"/>
  <c r="B52" i="75"/>
  <c r="Q51" i="75"/>
  <c r="P51" i="75"/>
  <c r="M51" i="75"/>
  <c r="L51" i="75"/>
  <c r="J51" i="75"/>
  <c r="I51" i="75"/>
  <c r="H51" i="75"/>
  <c r="G51" i="75"/>
  <c r="B51" i="75"/>
  <c r="Q50" i="75"/>
  <c r="P50" i="75"/>
  <c r="M50" i="75"/>
  <c r="L50" i="75"/>
  <c r="J50" i="75"/>
  <c r="I50" i="75"/>
  <c r="H50" i="75"/>
  <c r="G50" i="75"/>
  <c r="B50" i="75"/>
  <c r="Q49" i="75"/>
  <c r="P49" i="75"/>
  <c r="M49" i="75"/>
  <c r="L49" i="75"/>
  <c r="J49" i="75"/>
  <c r="I49" i="75"/>
  <c r="H49" i="75"/>
  <c r="G49" i="75"/>
  <c r="B49" i="75"/>
  <c r="Q48" i="75"/>
  <c r="P48" i="75"/>
  <c r="M48" i="75"/>
  <c r="L48" i="75"/>
  <c r="J48" i="75"/>
  <c r="I48" i="75"/>
  <c r="H48" i="75"/>
  <c r="G48" i="75"/>
  <c r="B48" i="75"/>
  <c r="Q47" i="75"/>
  <c r="P47" i="75"/>
  <c r="M47" i="75"/>
  <c r="L47" i="75"/>
  <c r="J47" i="75"/>
  <c r="I47" i="75"/>
  <c r="H47" i="75"/>
  <c r="G47" i="75"/>
  <c r="B47" i="75"/>
  <c r="Q46" i="75"/>
  <c r="P46" i="75"/>
  <c r="M46" i="75"/>
  <c r="L46" i="75"/>
  <c r="J46" i="75"/>
  <c r="I46" i="75"/>
  <c r="H46" i="75"/>
  <c r="G46" i="75"/>
  <c r="Q45" i="75"/>
  <c r="P45" i="75"/>
  <c r="M45" i="75"/>
  <c r="L45" i="75"/>
  <c r="J45" i="75"/>
  <c r="I45" i="75"/>
  <c r="H45" i="75"/>
  <c r="G45" i="75"/>
  <c r="G53" i="75" s="1"/>
  <c r="Q44" i="75"/>
  <c r="P44" i="75"/>
  <c r="M44" i="75"/>
  <c r="M53" i="75" s="1"/>
  <c r="L44" i="75"/>
  <c r="L53" i="75" s="1"/>
  <c r="J44" i="75"/>
  <c r="I44" i="75"/>
  <c r="H44" i="75"/>
  <c r="G44" i="75"/>
  <c r="K40" i="75"/>
  <c r="J40" i="75"/>
  <c r="H40" i="75"/>
  <c r="G40" i="75"/>
  <c r="Q39" i="75"/>
  <c r="P39" i="75"/>
  <c r="L39" i="75"/>
  <c r="L40" i="75" s="1"/>
  <c r="I39" i="75"/>
  <c r="Q38" i="75"/>
  <c r="P38" i="75"/>
  <c r="L38" i="75"/>
  <c r="I38" i="75"/>
  <c r="M38" i="75" s="1"/>
  <c r="Q37" i="75"/>
  <c r="P37" i="75"/>
  <c r="M37" i="75"/>
  <c r="L37" i="75"/>
  <c r="I37" i="75"/>
  <c r="Q36" i="75"/>
  <c r="P36" i="75"/>
  <c r="L36" i="75"/>
  <c r="I36" i="75"/>
  <c r="M36" i="75" s="1"/>
  <c r="Q35" i="75"/>
  <c r="P35" i="75"/>
  <c r="L35" i="75"/>
  <c r="I35" i="75"/>
  <c r="M35" i="75" s="1"/>
  <c r="Q34" i="75"/>
  <c r="P34" i="75"/>
  <c r="M34" i="75"/>
  <c r="L34" i="75"/>
  <c r="I34" i="75"/>
  <c r="Q33" i="75"/>
  <c r="P33" i="75"/>
  <c r="M33" i="75"/>
  <c r="L33" i="75"/>
  <c r="I33" i="75"/>
  <c r="Q32" i="75"/>
  <c r="P32" i="75"/>
  <c r="L32" i="75"/>
  <c r="I32" i="75"/>
  <c r="M32" i="75" s="1"/>
  <c r="Q31" i="75"/>
  <c r="P31" i="75"/>
  <c r="M31" i="75"/>
  <c r="L31" i="75"/>
  <c r="I31" i="75"/>
  <c r="K27" i="75"/>
  <c r="J27" i="75"/>
  <c r="I27" i="75"/>
  <c r="H27" i="75"/>
  <c r="G27" i="75"/>
  <c r="Q26" i="75"/>
  <c r="P26" i="75"/>
  <c r="L26" i="75"/>
  <c r="I26" i="75"/>
  <c r="M26" i="75" s="1"/>
  <c r="Q25" i="75"/>
  <c r="P25" i="75"/>
  <c r="L25" i="75"/>
  <c r="M25" i="75" s="1"/>
  <c r="I25" i="75"/>
  <c r="Q24" i="75"/>
  <c r="P24" i="75"/>
  <c r="L24" i="75"/>
  <c r="I24" i="75"/>
  <c r="M24" i="75" s="1"/>
  <c r="Q23" i="75"/>
  <c r="P23" i="75"/>
  <c r="M23" i="75"/>
  <c r="L23" i="75"/>
  <c r="I23" i="75"/>
  <c r="Q22" i="75"/>
  <c r="P22" i="75"/>
  <c r="L22" i="75"/>
  <c r="I22" i="75"/>
  <c r="M22" i="75" s="1"/>
  <c r="Q21" i="75"/>
  <c r="P21" i="75"/>
  <c r="M21" i="75"/>
  <c r="L21" i="75"/>
  <c r="I21" i="75"/>
  <c r="Q20" i="75"/>
  <c r="P20" i="75"/>
  <c r="M20" i="75"/>
  <c r="L20" i="75"/>
  <c r="I20" i="75"/>
  <c r="Q19" i="75"/>
  <c r="P19" i="75"/>
  <c r="L19" i="75"/>
  <c r="I19" i="75"/>
  <c r="M19" i="75" s="1"/>
  <c r="Q18" i="75"/>
  <c r="P18" i="75"/>
  <c r="M18" i="75"/>
  <c r="L18" i="75"/>
  <c r="I18" i="75"/>
  <c r="K14" i="75"/>
  <c r="J14" i="75"/>
  <c r="I14" i="75"/>
  <c r="H14" i="75"/>
  <c r="G14" i="75"/>
  <c r="Q13" i="75"/>
  <c r="P13" i="75"/>
  <c r="M13" i="75"/>
  <c r="L13" i="75"/>
  <c r="I13" i="75"/>
  <c r="Q12" i="75"/>
  <c r="P12" i="75"/>
  <c r="L12" i="75"/>
  <c r="I12" i="75"/>
  <c r="M12" i="75" s="1"/>
  <c r="Q11" i="75"/>
  <c r="P11" i="75"/>
  <c r="L11" i="75"/>
  <c r="I11" i="75"/>
  <c r="M11" i="75" s="1"/>
  <c r="Q10" i="75"/>
  <c r="P10" i="75"/>
  <c r="L10" i="75"/>
  <c r="I10" i="75"/>
  <c r="M10" i="75" s="1"/>
  <c r="Q9" i="75"/>
  <c r="P9" i="75"/>
  <c r="L9" i="75"/>
  <c r="I9" i="75"/>
  <c r="M9" i="75" s="1"/>
  <c r="Q8" i="75"/>
  <c r="P8" i="75"/>
  <c r="L8" i="75"/>
  <c r="M8" i="75" s="1"/>
  <c r="I8" i="75"/>
  <c r="Q7" i="75"/>
  <c r="P7" i="75"/>
  <c r="L7" i="75"/>
  <c r="I7" i="75"/>
  <c r="M7" i="75" s="1"/>
  <c r="Q6" i="75"/>
  <c r="P6" i="75"/>
  <c r="L6" i="75"/>
  <c r="I6" i="75"/>
  <c r="M6" i="75" s="1"/>
  <c r="Q5" i="75"/>
  <c r="P5" i="75"/>
  <c r="L5" i="75"/>
  <c r="I5" i="75"/>
  <c r="M5" i="75" s="1"/>
  <c r="K53" i="76"/>
  <c r="P52" i="76"/>
  <c r="M52" i="76"/>
  <c r="L52" i="76"/>
  <c r="J52" i="76"/>
  <c r="I52" i="76"/>
  <c r="H52" i="76"/>
  <c r="G52" i="76"/>
  <c r="B52" i="76"/>
  <c r="Q52" i="76" s="1"/>
  <c r="Q51" i="76"/>
  <c r="P51" i="76"/>
  <c r="M51" i="76"/>
  <c r="L51" i="76"/>
  <c r="J51" i="76"/>
  <c r="I51" i="76"/>
  <c r="H51" i="76"/>
  <c r="G51" i="76"/>
  <c r="B51" i="76"/>
  <c r="Q50" i="76"/>
  <c r="P50" i="76"/>
  <c r="M50" i="76"/>
  <c r="L50" i="76"/>
  <c r="J50" i="76"/>
  <c r="I50" i="76"/>
  <c r="H50" i="76"/>
  <c r="G50" i="76"/>
  <c r="B50" i="76"/>
  <c r="Q49" i="76"/>
  <c r="P49" i="76"/>
  <c r="M49" i="76"/>
  <c r="L49" i="76"/>
  <c r="J49" i="76"/>
  <c r="I49" i="76"/>
  <c r="H49" i="76"/>
  <c r="G49" i="76"/>
  <c r="B49" i="76"/>
  <c r="Q48" i="76"/>
  <c r="P48" i="76"/>
  <c r="M48" i="76"/>
  <c r="L48" i="76"/>
  <c r="J48" i="76"/>
  <c r="I48" i="76"/>
  <c r="H48" i="76"/>
  <c r="G48" i="76"/>
  <c r="B48" i="76"/>
  <c r="Q47" i="76"/>
  <c r="P47" i="76"/>
  <c r="M47" i="76"/>
  <c r="L47" i="76"/>
  <c r="J47" i="76"/>
  <c r="I47" i="76"/>
  <c r="H47" i="76"/>
  <c r="G47" i="76"/>
  <c r="B47" i="76"/>
  <c r="Q46" i="76"/>
  <c r="P46" i="76"/>
  <c r="M46" i="76"/>
  <c r="L46" i="76"/>
  <c r="J46" i="76"/>
  <c r="I46" i="76"/>
  <c r="H46" i="76"/>
  <c r="G46" i="76"/>
  <c r="Q45" i="76"/>
  <c r="P45" i="76"/>
  <c r="M45" i="76"/>
  <c r="L45" i="76"/>
  <c r="J45" i="76"/>
  <c r="I45" i="76"/>
  <c r="I53" i="76" s="1"/>
  <c r="H45" i="76"/>
  <c r="H53" i="76" s="1"/>
  <c r="G45" i="76"/>
  <c r="Q44" i="76"/>
  <c r="P44" i="76"/>
  <c r="M44" i="76"/>
  <c r="L44" i="76"/>
  <c r="J44" i="76"/>
  <c r="I44" i="76"/>
  <c r="H44" i="76"/>
  <c r="G44" i="76"/>
  <c r="G53" i="76" s="1"/>
  <c r="K40" i="76"/>
  <c r="J40" i="76"/>
  <c r="H40" i="76"/>
  <c r="G40" i="76"/>
  <c r="Q39" i="76"/>
  <c r="P39" i="76"/>
  <c r="M39" i="76"/>
  <c r="L39" i="76"/>
  <c r="I39" i="76"/>
  <c r="Q38" i="76"/>
  <c r="P38" i="76"/>
  <c r="L38" i="76"/>
  <c r="I38" i="76"/>
  <c r="M38" i="76" s="1"/>
  <c r="Q37" i="76"/>
  <c r="P37" i="76"/>
  <c r="L37" i="76"/>
  <c r="M37" i="76" s="1"/>
  <c r="I37" i="76"/>
  <c r="Q36" i="76"/>
  <c r="P36" i="76"/>
  <c r="L36" i="76"/>
  <c r="I36" i="76"/>
  <c r="M36" i="76" s="1"/>
  <c r="Q35" i="76"/>
  <c r="P35" i="76"/>
  <c r="L35" i="76"/>
  <c r="I35" i="76"/>
  <c r="M35" i="76" s="1"/>
  <c r="Q34" i="76"/>
  <c r="P34" i="76"/>
  <c r="L34" i="76"/>
  <c r="M34" i="76" s="1"/>
  <c r="I34" i="76"/>
  <c r="Q33" i="76"/>
  <c r="P33" i="76"/>
  <c r="L33" i="76"/>
  <c r="I33" i="76"/>
  <c r="M33" i="76" s="1"/>
  <c r="Q32" i="76"/>
  <c r="P32" i="76"/>
  <c r="L32" i="76"/>
  <c r="I32" i="76"/>
  <c r="M32" i="76" s="1"/>
  <c r="Q31" i="76"/>
  <c r="P31" i="76"/>
  <c r="L31" i="76"/>
  <c r="I31" i="76"/>
  <c r="K27" i="76"/>
  <c r="J27" i="76"/>
  <c r="I27" i="76"/>
  <c r="H27" i="76"/>
  <c r="G27" i="76"/>
  <c r="Q26" i="76"/>
  <c r="P26" i="76"/>
  <c r="M26" i="76"/>
  <c r="L26" i="76"/>
  <c r="I26" i="76"/>
  <c r="Q25" i="76"/>
  <c r="P25" i="76"/>
  <c r="M25" i="76"/>
  <c r="L25" i="76"/>
  <c r="I25" i="76"/>
  <c r="Q24" i="76"/>
  <c r="P24" i="76"/>
  <c r="L24" i="76"/>
  <c r="I24" i="76"/>
  <c r="M24" i="76" s="1"/>
  <c r="Q23" i="76"/>
  <c r="P23" i="76"/>
  <c r="L23" i="76"/>
  <c r="M23" i="76" s="1"/>
  <c r="I23" i="76"/>
  <c r="Q22" i="76"/>
  <c r="P22" i="76"/>
  <c r="L22" i="76"/>
  <c r="I22" i="76"/>
  <c r="M22" i="76" s="1"/>
  <c r="Q21" i="76"/>
  <c r="P21" i="76"/>
  <c r="L21" i="76"/>
  <c r="M21" i="76" s="1"/>
  <c r="I21" i="76"/>
  <c r="Q20" i="76"/>
  <c r="P20" i="76"/>
  <c r="L20" i="76"/>
  <c r="I20" i="76"/>
  <c r="M20" i="76" s="1"/>
  <c r="Q19" i="76"/>
  <c r="P19" i="76"/>
  <c r="L19" i="76"/>
  <c r="I19" i="76"/>
  <c r="M19" i="76" s="1"/>
  <c r="Q18" i="76"/>
  <c r="P18" i="76"/>
  <c r="L18" i="76"/>
  <c r="I18" i="76"/>
  <c r="M18" i="76" s="1"/>
  <c r="K14" i="76"/>
  <c r="J14" i="76"/>
  <c r="H14" i="76"/>
  <c r="G14" i="76"/>
  <c r="Q13" i="76"/>
  <c r="P13" i="76"/>
  <c r="L13" i="76"/>
  <c r="M13" i="76" s="1"/>
  <c r="I13" i="76"/>
  <c r="Q12" i="76"/>
  <c r="P12" i="76"/>
  <c r="M12" i="76"/>
  <c r="L12" i="76"/>
  <c r="I12" i="76"/>
  <c r="Q11" i="76"/>
  <c r="P11" i="76"/>
  <c r="L11" i="76"/>
  <c r="I11" i="76"/>
  <c r="M11" i="76" s="1"/>
  <c r="Q10" i="76"/>
  <c r="P10" i="76"/>
  <c r="L10" i="76"/>
  <c r="I10" i="76"/>
  <c r="M10" i="76" s="1"/>
  <c r="Q9" i="76"/>
  <c r="P9" i="76"/>
  <c r="L9" i="76"/>
  <c r="I9" i="76"/>
  <c r="M9" i="76" s="1"/>
  <c r="Q8" i="76"/>
  <c r="P8" i="76"/>
  <c r="L8" i="76"/>
  <c r="I8" i="76"/>
  <c r="M8" i="76" s="1"/>
  <c r="Q7" i="76"/>
  <c r="P7" i="76"/>
  <c r="L7" i="76"/>
  <c r="I7" i="76"/>
  <c r="M7" i="76" s="1"/>
  <c r="Q6" i="76"/>
  <c r="P6" i="76"/>
  <c r="M6" i="76"/>
  <c r="L6" i="76"/>
  <c r="I6" i="76"/>
  <c r="Q5" i="76"/>
  <c r="P5" i="76"/>
  <c r="L5" i="76"/>
  <c r="L14" i="76" s="1"/>
  <c r="I5" i="76"/>
  <c r="I14" i="76" s="1"/>
  <c r="K53" i="77"/>
  <c r="Q52" i="77"/>
  <c r="P52" i="77"/>
  <c r="M52" i="77"/>
  <c r="L52" i="77"/>
  <c r="J52" i="77"/>
  <c r="I52" i="77"/>
  <c r="H52" i="77"/>
  <c r="G52" i="77"/>
  <c r="B52" i="77"/>
  <c r="Q51" i="77"/>
  <c r="P51" i="77"/>
  <c r="M51" i="77"/>
  <c r="L51" i="77"/>
  <c r="J51" i="77"/>
  <c r="I51" i="77"/>
  <c r="H51" i="77"/>
  <c r="G51" i="77"/>
  <c r="B51" i="77"/>
  <c r="Q50" i="77"/>
  <c r="P50" i="77"/>
  <c r="M50" i="77"/>
  <c r="L50" i="77"/>
  <c r="J50" i="77"/>
  <c r="I50" i="77"/>
  <c r="H50" i="77"/>
  <c r="G50" i="77"/>
  <c r="B50" i="77"/>
  <c r="Q49" i="77"/>
  <c r="P49" i="77"/>
  <c r="M49" i="77"/>
  <c r="L49" i="77"/>
  <c r="J49" i="77"/>
  <c r="I49" i="77"/>
  <c r="H49" i="77"/>
  <c r="G49" i="77"/>
  <c r="B49" i="77"/>
  <c r="Q48" i="77"/>
  <c r="P48" i="77"/>
  <c r="M48" i="77"/>
  <c r="L48" i="77"/>
  <c r="J48" i="77"/>
  <c r="I48" i="77"/>
  <c r="H48" i="77"/>
  <c r="G48" i="77"/>
  <c r="B48" i="77"/>
  <c r="P47" i="77"/>
  <c r="M47" i="77"/>
  <c r="L47" i="77"/>
  <c r="J47" i="77"/>
  <c r="I47" i="77"/>
  <c r="H47" i="77"/>
  <c r="G47" i="77"/>
  <c r="B47" i="77"/>
  <c r="Q47" i="77" s="1"/>
  <c r="Q46" i="77"/>
  <c r="P46" i="77"/>
  <c r="M46" i="77"/>
  <c r="L46" i="77"/>
  <c r="J46" i="77"/>
  <c r="I46" i="77"/>
  <c r="H46" i="77"/>
  <c r="G46" i="77"/>
  <c r="Q45" i="77"/>
  <c r="P45" i="77"/>
  <c r="M45" i="77"/>
  <c r="L45" i="77"/>
  <c r="J45" i="77"/>
  <c r="J53" i="77" s="1"/>
  <c r="I45" i="77"/>
  <c r="H45" i="77"/>
  <c r="G45" i="77"/>
  <c r="G53" i="77" s="1"/>
  <c r="Q44" i="77"/>
  <c r="P44" i="77"/>
  <c r="M44" i="77"/>
  <c r="L44" i="77"/>
  <c r="J44" i="77"/>
  <c r="I44" i="77"/>
  <c r="H44" i="77"/>
  <c r="G44" i="77"/>
  <c r="L40" i="77"/>
  <c r="K40" i="77"/>
  <c r="J40" i="77"/>
  <c r="H40" i="77"/>
  <c r="G40" i="77"/>
  <c r="Q39" i="77"/>
  <c r="P39" i="77"/>
  <c r="L39" i="77"/>
  <c r="I39" i="77"/>
  <c r="M39" i="77" s="1"/>
  <c r="Q38" i="77"/>
  <c r="P38" i="77"/>
  <c r="L38" i="77"/>
  <c r="I38" i="77"/>
  <c r="M38" i="77" s="1"/>
  <c r="Q37" i="77"/>
  <c r="P37" i="77"/>
  <c r="L37" i="77"/>
  <c r="I37" i="77"/>
  <c r="M37" i="77" s="1"/>
  <c r="Q36" i="77"/>
  <c r="P36" i="77"/>
  <c r="L36" i="77"/>
  <c r="I36" i="77"/>
  <c r="M36" i="77" s="1"/>
  <c r="Q35" i="77"/>
  <c r="P35" i="77"/>
  <c r="L35" i="77"/>
  <c r="I35" i="77"/>
  <c r="M35" i="77" s="1"/>
  <c r="Q34" i="77"/>
  <c r="P34" i="77"/>
  <c r="M34" i="77"/>
  <c r="L34" i="77"/>
  <c r="I34" i="77"/>
  <c r="Q33" i="77"/>
  <c r="P33" i="77"/>
  <c r="L33" i="77"/>
  <c r="M33" i="77" s="1"/>
  <c r="I33" i="77"/>
  <c r="Q32" i="77"/>
  <c r="P32" i="77"/>
  <c r="L32" i="77"/>
  <c r="I32" i="77"/>
  <c r="M32" i="77" s="1"/>
  <c r="Q31" i="77"/>
  <c r="P31" i="77"/>
  <c r="M31" i="77"/>
  <c r="L31" i="77"/>
  <c r="I31" i="77"/>
  <c r="K27" i="77"/>
  <c r="J27" i="77"/>
  <c r="H27" i="77"/>
  <c r="G27" i="77"/>
  <c r="Q26" i="77"/>
  <c r="P26" i="77"/>
  <c r="L26" i="77"/>
  <c r="M26" i="77" s="1"/>
  <c r="I26" i="77"/>
  <c r="Q25" i="77"/>
  <c r="P25" i="77"/>
  <c r="L25" i="77"/>
  <c r="I25" i="77"/>
  <c r="M25" i="77" s="1"/>
  <c r="Q24" i="77"/>
  <c r="P24" i="77"/>
  <c r="L24" i="77"/>
  <c r="I24" i="77"/>
  <c r="M24" i="77" s="1"/>
  <c r="Q23" i="77"/>
  <c r="P23" i="77"/>
  <c r="L23" i="77"/>
  <c r="I23" i="77"/>
  <c r="M23" i="77" s="1"/>
  <c r="Q22" i="77"/>
  <c r="P22" i="77"/>
  <c r="L22" i="77"/>
  <c r="I22" i="77"/>
  <c r="M22" i="77" s="1"/>
  <c r="Q21" i="77"/>
  <c r="P21" i="77"/>
  <c r="L21" i="77"/>
  <c r="I21" i="77"/>
  <c r="M21" i="77" s="1"/>
  <c r="Q20" i="77"/>
  <c r="P20" i="77"/>
  <c r="L20" i="77"/>
  <c r="I20" i="77"/>
  <c r="M20" i="77" s="1"/>
  <c r="Q19" i="77"/>
  <c r="P19" i="77"/>
  <c r="M19" i="77"/>
  <c r="L19" i="77"/>
  <c r="I19" i="77"/>
  <c r="Q18" i="77"/>
  <c r="P18" i="77"/>
  <c r="L18" i="77"/>
  <c r="I18" i="77"/>
  <c r="K14" i="77"/>
  <c r="J14" i="77"/>
  <c r="H14" i="77"/>
  <c r="G14" i="77"/>
  <c r="Q13" i="77"/>
  <c r="P13" i="77"/>
  <c r="M13" i="77"/>
  <c r="L13" i="77"/>
  <c r="I13" i="77"/>
  <c r="Q12" i="77"/>
  <c r="P12" i="77"/>
  <c r="L12" i="77"/>
  <c r="I12" i="77"/>
  <c r="M12" i="77" s="1"/>
  <c r="Q11" i="77"/>
  <c r="P11" i="77"/>
  <c r="M11" i="77"/>
  <c r="L11" i="77"/>
  <c r="I11" i="77"/>
  <c r="Q10" i="77"/>
  <c r="P10" i="77"/>
  <c r="L10" i="77"/>
  <c r="I10" i="77"/>
  <c r="M10" i="77" s="1"/>
  <c r="Q9" i="77"/>
  <c r="P9" i="77"/>
  <c r="L9" i="77"/>
  <c r="I9" i="77"/>
  <c r="M9" i="77" s="1"/>
  <c r="Q8" i="77"/>
  <c r="P8" i="77"/>
  <c r="L8" i="77"/>
  <c r="I8" i="77"/>
  <c r="M8" i="77" s="1"/>
  <c r="Q7" i="77"/>
  <c r="P7" i="77"/>
  <c r="L7" i="77"/>
  <c r="I7" i="77"/>
  <c r="M7" i="77" s="1"/>
  <c r="Q6" i="77"/>
  <c r="P6" i="77"/>
  <c r="L6" i="77"/>
  <c r="M6" i="77" s="1"/>
  <c r="I6" i="77"/>
  <c r="Q5" i="77"/>
  <c r="P5" i="77"/>
  <c r="L5" i="77"/>
  <c r="L14" i="77" s="1"/>
  <c r="I5" i="77"/>
  <c r="K53" i="78"/>
  <c r="Q52" i="78"/>
  <c r="P52" i="78"/>
  <c r="M52" i="78"/>
  <c r="L52" i="78"/>
  <c r="J52" i="78"/>
  <c r="I52" i="78"/>
  <c r="H52" i="78"/>
  <c r="G52" i="78"/>
  <c r="B52" i="78"/>
  <c r="Q51" i="78"/>
  <c r="P51" i="78"/>
  <c r="M51" i="78"/>
  <c r="L51" i="78"/>
  <c r="J51" i="78"/>
  <c r="I51" i="78"/>
  <c r="H51" i="78"/>
  <c r="G51" i="78"/>
  <c r="B51" i="78"/>
  <c r="Q50" i="78"/>
  <c r="P50" i="78"/>
  <c r="M50" i="78"/>
  <c r="L50" i="78"/>
  <c r="J50" i="78"/>
  <c r="I50" i="78"/>
  <c r="H50" i="78"/>
  <c r="G50" i="78"/>
  <c r="B50" i="78"/>
  <c r="Q49" i="78"/>
  <c r="P49" i="78"/>
  <c r="M49" i="78"/>
  <c r="L49" i="78"/>
  <c r="J49" i="78"/>
  <c r="I49" i="78"/>
  <c r="H49" i="78"/>
  <c r="G49" i="78"/>
  <c r="B49" i="78"/>
  <c r="P48" i="78"/>
  <c r="M48" i="78"/>
  <c r="M53" i="78" s="1"/>
  <c r="L48" i="78"/>
  <c r="J48" i="78"/>
  <c r="I48" i="78"/>
  <c r="H48" i="78"/>
  <c r="G48" i="78"/>
  <c r="B48" i="78"/>
  <c r="Q48" i="78" s="1"/>
  <c r="P47" i="78"/>
  <c r="M47" i="78"/>
  <c r="L47" i="78"/>
  <c r="J47" i="78"/>
  <c r="I47" i="78"/>
  <c r="H47" i="78"/>
  <c r="G47" i="78"/>
  <c r="B47" i="78"/>
  <c r="Q47" i="78" s="1"/>
  <c r="Q46" i="78"/>
  <c r="P46" i="78"/>
  <c r="M46" i="78"/>
  <c r="L46" i="78"/>
  <c r="J46" i="78"/>
  <c r="I46" i="78"/>
  <c r="H46" i="78"/>
  <c r="G46" i="78"/>
  <c r="Q45" i="78"/>
  <c r="P45" i="78"/>
  <c r="M45" i="78"/>
  <c r="L45" i="78"/>
  <c r="J45" i="78"/>
  <c r="I45" i="78"/>
  <c r="H45" i="78"/>
  <c r="G45" i="78"/>
  <c r="Q44" i="78"/>
  <c r="P44" i="78"/>
  <c r="M44" i="78"/>
  <c r="L44" i="78"/>
  <c r="L53" i="78" s="1"/>
  <c r="J44" i="78"/>
  <c r="J53" i="78" s="1"/>
  <c r="I44" i="78"/>
  <c r="H44" i="78"/>
  <c r="G44" i="78"/>
  <c r="K40" i="78"/>
  <c r="J40" i="78"/>
  <c r="H40" i="78"/>
  <c r="G40" i="78"/>
  <c r="Q39" i="78"/>
  <c r="P39" i="78"/>
  <c r="L39" i="78"/>
  <c r="I39" i="78"/>
  <c r="M39" i="78" s="1"/>
  <c r="Q38" i="78"/>
  <c r="P38" i="78"/>
  <c r="L38" i="78"/>
  <c r="I38" i="78"/>
  <c r="M38" i="78" s="1"/>
  <c r="Q37" i="78"/>
  <c r="P37" i="78"/>
  <c r="L37" i="78"/>
  <c r="M37" i="78" s="1"/>
  <c r="I37" i="78"/>
  <c r="Q36" i="78"/>
  <c r="P36" i="78"/>
  <c r="L36" i="78"/>
  <c r="I36" i="78"/>
  <c r="Q35" i="78"/>
  <c r="P35" i="78"/>
  <c r="L35" i="78"/>
  <c r="I35" i="78"/>
  <c r="M35" i="78" s="1"/>
  <c r="Q34" i="78"/>
  <c r="P34" i="78"/>
  <c r="M34" i="78"/>
  <c r="L34" i="78"/>
  <c r="I34" i="78"/>
  <c r="Q33" i="78"/>
  <c r="P33" i="78"/>
  <c r="L33" i="78"/>
  <c r="I33" i="78"/>
  <c r="M33" i="78" s="1"/>
  <c r="Q32" i="78"/>
  <c r="P32" i="78"/>
  <c r="M32" i="78"/>
  <c r="L32" i="78"/>
  <c r="I32" i="78"/>
  <c r="Q31" i="78"/>
  <c r="P31" i="78"/>
  <c r="L31" i="78"/>
  <c r="I31" i="78"/>
  <c r="K27" i="78"/>
  <c r="J27" i="78"/>
  <c r="H27" i="78"/>
  <c r="G27" i="78"/>
  <c r="Q26" i="78"/>
  <c r="P26" i="78"/>
  <c r="L26" i="78"/>
  <c r="I26" i="78"/>
  <c r="M26" i="78" s="1"/>
  <c r="Q25" i="78"/>
  <c r="P25" i="78"/>
  <c r="L25" i="78"/>
  <c r="I25" i="78"/>
  <c r="M25" i="78" s="1"/>
  <c r="Q24" i="78"/>
  <c r="P24" i="78"/>
  <c r="M24" i="78"/>
  <c r="L24" i="78"/>
  <c r="I24" i="78"/>
  <c r="Q23" i="78"/>
  <c r="P23" i="78"/>
  <c r="L23" i="78"/>
  <c r="I23" i="78"/>
  <c r="M23" i="78" s="1"/>
  <c r="Q22" i="78"/>
  <c r="P22" i="78"/>
  <c r="L22" i="78"/>
  <c r="I22" i="78"/>
  <c r="M22" i="78" s="1"/>
  <c r="Q21" i="78"/>
  <c r="P21" i="78"/>
  <c r="L21" i="78"/>
  <c r="I21" i="78"/>
  <c r="M21" i="78" s="1"/>
  <c r="Q20" i="78"/>
  <c r="P20" i="78"/>
  <c r="L20" i="78"/>
  <c r="I20" i="78"/>
  <c r="M20" i="78" s="1"/>
  <c r="Q19" i="78"/>
  <c r="P19" i="78"/>
  <c r="L19" i="78"/>
  <c r="M19" i="78" s="1"/>
  <c r="I19" i="78"/>
  <c r="Q18" i="78"/>
  <c r="P18" i="78"/>
  <c r="L18" i="78"/>
  <c r="I18" i="78"/>
  <c r="K14" i="78"/>
  <c r="J14" i="78"/>
  <c r="H14" i="78"/>
  <c r="G14" i="78"/>
  <c r="Q13" i="78"/>
  <c r="P13" i="78"/>
  <c r="M13" i="78"/>
  <c r="L13" i="78"/>
  <c r="I13" i="78"/>
  <c r="Q12" i="78"/>
  <c r="P12" i="78"/>
  <c r="L12" i="78"/>
  <c r="L14" i="78" s="1"/>
  <c r="I12" i="78"/>
  <c r="Q11" i="78"/>
  <c r="P11" i="78"/>
  <c r="M11" i="78"/>
  <c r="L11" i="78"/>
  <c r="I11" i="78"/>
  <c r="Q10" i="78"/>
  <c r="P10" i="78"/>
  <c r="L10" i="78"/>
  <c r="I10" i="78"/>
  <c r="M10" i="78" s="1"/>
  <c r="Q9" i="78"/>
  <c r="P9" i="78"/>
  <c r="L9" i="78"/>
  <c r="I9" i="78"/>
  <c r="M9" i="78" s="1"/>
  <c r="Q8" i="78"/>
  <c r="P8" i="78"/>
  <c r="L8" i="78"/>
  <c r="I8" i="78"/>
  <c r="M8" i="78" s="1"/>
  <c r="Q7" i="78"/>
  <c r="P7" i="78"/>
  <c r="L7" i="78"/>
  <c r="I7" i="78"/>
  <c r="M7" i="78" s="1"/>
  <c r="Q6" i="78"/>
  <c r="P6" i="78"/>
  <c r="L6" i="78"/>
  <c r="I6" i="78"/>
  <c r="M6" i="78" s="1"/>
  <c r="Q5" i="78"/>
  <c r="P5" i="78"/>
  <c r="L5" i="78"/>
  <c r="I5" i="78"/>
  <c r="M53" i="79"/>
  <c r="K53" i="79"/>
  <c r="Q52" i="79"/>
  <c r="P52" i="79"/>
  <c r="M52" i="79"/>
  <c r="L52" i="79"/>
  <c r="J52" i="79"/>
  <c r="I52" i="79"/>
  <c r="H52" i="79"/>
  <c r="G52" i="79"/>
  <c r="B52" i="79"/>
  <c r="Q51" i="79"/>
  <c r="P51" i="79"/>
  <c r="M51" i="79"/>
  <c r="L51" i="79"/>
  <c r="J51" i="79"/>
  <c r="I51" i="79"/>
  <c r="H51" i="79"/>
  <c r="G51" i="79"/>
  <c r="B51" i="79"/>
  <c r="Q50" i="79"/>
  <c r="P50" i="79"/>
  <c r="M50" i="79"/>
  <c r="L50" i="79"/>
  <c r="J50" i="79"/>
  <c r="I50" i="79"/>
  <c r="H50" i="79"/>
  <c r="G50" i="79"/>
  <c r="B50" i="79"/>
  <c r="P49" i="79"/>
  <c r="M49" i="79"/>
  <c r="L49" i="79"/>
  <c r="J49" i="79"/>
  <c r="I49" i="79"/>
  <c r="H49" i="79"/>
  <c r="G49" i="79"/>
  <c r="B49" i="79"/>
  <c r="Q49" i="79" s="1"/>
  <c r="P48" i="79"/>
  <c r="M48" i="79"/>
  <c r="L48" i="79"/>
  <c r="L53" i="79" s="1"/>
  <c r="J48" i="79"/>
  <c r="I48" i="79"/>
  <c r="H48" i="79"/>
  <c r="G48" i="79"/>
  <c r="B48" i="79"/>
  <c r="Q48" i="79" s="1"/>
  <c r="Q47" i="79"/>
  <c r="P47" i="79"/>
  <c r="M47" i="79"/>
  <c r="L47" i="79"/>
  <c r="J47" i="79"/>
  <c r="I47" i="79"/>
  <c r="H47" i="79"/>
  <c r="G47" i="79"/>
  <c r="B47" i="79"/>
  <c r="Q46" i="79"/>
  <c r="P46" i="79"/>
  <c r="M46" i="79"/>
  <c r="L46" i="79"/>
  <c r="J46" i="79"/>
  <c r="I46" i="79"/>
  <c r="H46" i="79"/>
  <c r="G46" i="79"/>
  <c r="Q45" i="79"/>
  <c r="P45" i="79"/>
  <c r="M45" i="79"/>
  <c r="L45" i="79"/>
  <c r="J45" i="79"/>
  <c r="I45" i="79"/>
  <c r="H45" i="79"/>
  <c r="H53" i="79" s="1"/>
  <c r="G45" i="79"/>
  <c r="G53" i="79" s="1"/>
  <c r="Q44" i="79"/>
  <c r="P44" i="79"/>
  <c r="M44" i="79"/>
  <c r="L44" i="79"/>
  <c r="J44" i="79"/>
  <c r="I44" i="79"/>
  <c r="H44" i="79"/>
  <c r="G44" i="79"/>
  <c r="K40" i="79"/>
  <c r="J40" i="79"/>
  <c r="H40" i="79"/>
  <c r="G40" i="79"/>
  <c r="Q39" i="79"/>
  <c r="P39" i="79"/>
  <c r="L39" i="79"/>
  <c r="I39" i="79"/>
  <c r="M39" i="79" s="1"/>
  <c r="Q38" i="79"/>
  <c r="P38" i="79"/>
  <c r="M38" i="79"/>
  <c r="L38" i="79"/>
  <c r="I38" i="79"/>
  <c r="Q37" i="79"/>
  <c r="P37" i="79"/>
  <c r="M37" i="79"/>
  <c r="L37" i="79"/>
  <c r="I37" i="79"/>
  <c r="Q36" i="79"/>
  <c r="P36" i="79"/>
  <c r="L36" i="79"/>
  <c r="I36" i="79"/>
  <c r="M36" i="79" s="1"/>
  <c r="Q35" i="79"/>
  <c r="P35" i="79"/>
  <c r="M35" i="79"/>
  <c r="L35" i="79"/>
  <c r="I35" i="79"/>
  <c r="Q34" i="79"/>
  <c r="P34" i="79"/>
  <c r="L34" i="79"/>
  <c r="I34" i="79"/>
  <c r="M34" i="79" s="1"/>
  <c r="Q33" i="79"/>
  <c r="P33" i="79"/>
  <c r="L33" i="79"/>
  <c r="I33" i="79"/>
  <c r="M33" i="79" s="1"/>
  <c r="Q32" i="79"/>
  <c r="P32" i="79"/>
  <c r="L32" i="79"/>
  <c r="M32" i="79" s="1"/>
  <c r="I32" i="79"/>
  <c r="Q31" i="79"/>
  <c r="P31" i="79"/>
  <c r="L31" i="79"/>
  <c r="L40" i="79" s="1"/>
  <c r="I31" i="79"/>
  <c r="K27" i="79"/>
  <c r="J27" i="79"/>
  <c r="H27" i="79"/>
  <c r="G27" i="79"/>
  <c r="Q26" i="79"/>
  <c r="P26" i="79"/>
  <c r="L26" i="79"/>
  <c r="I26" i="79"/>
  <c r="M26" i="79" s="1"/>
  <c r="Q25" i="79"/>
  <c r="P25" i="79"/>
  <c r="L25" i="79"/>
  <c r="L27" i="79" s="1"/>
  <c r="I25" i="79"/>
  <c r="Q24" i="79"/>
  <c r="P24" i="79"/>
  <c r="L24" i="79"/>
  <c r="M24" i="79" s="1"/>
  <c r="I24" i="79"/>
  <c r="Q23" i="79"/>
  <c r="P23" i="79"/>
  <c r="M23" i="79"/>
  <c r="L23" i="79"/>
  <c r="I23" i="79"/>
  <c r="Q22" i="79"/>
  <c r="P22" i="79"/>
  <c r="L22" i="79"/>
  <c r="I22" i="79"/>
  <c r="M22" i="79" s="1"/>
  <c r="Q21" i="79"/>
  <c r="P21" i="79"/>
  <c r="L21" i="79"/>
  <c r="I21" i="79"/>
  <c r="M21" i="79" s="1"/>
  <c r="Q20" i="79"/>
  <c r="P20" i="79"/>
  <c r="L20" i="79"/>
  <c r="I20" i="79"/>
  <c r="M20" i="79" s="1"/>
  <c r="Q19" i="79"/>
  <c r="P19" i="79"/>
  <c r="L19" i="79"/>
  <c r="I19" i="79"/>
  <c r="M19" i="79" s="1"/>
  <c r="Q18" i="79"/>
  <c r="P18" i="79"/>
  <c r="L18" i="79"/>
  <c r="I18" i="79"/>
  <c r="I27" i="79" s="1"/>
  <c r="K14" i="79"/>
  <c r="J14" i="79"/>
  <c r="H14" i="79"/>
  <c r="G14" i="79"/>
  <c r="Q13" i="79"/>
  <c r="P13" i="79"/>
  <c r="L13" i="79"/>
  <c r="I13" i="79"/>
  <c r="M13" i="79" s="1"/>
  <c r="Q12" i="79"/>
  <c r="P12" i="79"/>
  <c r="L12" i="79"/>
  <c r="I12" i="79"/>
  <c r="M12" i="79" s="1"/>
  <c r="Q11" i="79"/>
  <c r="P11" i="79"/>
  <c r="L11" i="79"/>
  <c r="I11" i="79"/>
  <c r="M11" i="79" s="1"/>
  <c r="Q10" i="79"/>
  <c r="P10" i="79"/>
  <c r="L10" i="79"/>
  <c r="I10" i="79"/>
  <c r="M10" i="79" s="1"/>
  <c r="Q9" i="79"/>
  <c r="P9" i="79"/>
  <c r="M9" i="79"/>
  <c r="L9" i="79"/>
  <c r="I9" i="79"/>
  <c r="Q8" i="79"/>
  <c r="P8" i="79"/>
  <c r="L8" i="79"/>
  <c r="I8" i="79"/>
  <c r="M8" i="79" s="1"/>
  <c r="Q7" i="79"/>
  <c r="P7" i="79"/>
  <c r="L7" i="79"/>
  <c r="I7" i="79"/>
  <c r="M7" i="79" s="1"/>
  <c r="Q6" i="79"/>
  <c r="P6" i="79"/>
  <c r="L6" i="79"/>
  <c r="I6" i="79"/>
  <c r="M6" i="79" s="1"/>
  <c r="Q5" i="79"/>
  <c r="P5" i="79"/>
  <c r="L5" i="79"/>
  <c r="L14" i="79" s="1"/>
  <c r="I5" i="79"/>
  <c r="L53" i="80"/>
  <c r="K53" i="80"/>
  <c r="Q52" i="80"/>
  <c r="P52" i="80"/>
  <c r="M52" i="80"/>
  <c r="L52" i="80"/>
  <c r="J52" i="80"/>
  <c r="I52" i="80"/>
  <c r="H52" i="80"/>
  <c r="G52" i="80"/>
  <c r="B52" i="80"/>
  <c r="Q51" i="80"/>
  <c r="P51" i="80"/>
  <c r="M51" i="80"/>
  <c r="L51" i="80"/>
  <c r="J51" i="80"/>
  <c r="I51" i="80"/>
  <c r="H51" i="80"/>
  <c r="G51" i="80"/>
  <c r="B51" i="80"/>
  <c r="P50" i="80"/>
  <c r="M50" i="80"/>
  <c r="L50" i="80"/>
  <c r="J50" i="80"/>
  <c r="I50" i="80"/>
  <c r="H50" i="80"/>
  <c r="G50" i="80"/>
  <c r="B50" i="80"/>
  <c r="Q50" i="80" s="1"/>
  <c r="P49" i="80"/>
  <c r="M49" i="80"/>
  <c r="L49" i="80"/>
  <c r="J49" i="80"/>
  <c r="I49" i="80"/>
  <c r="H49" i="80"/>
  <c r="G49" i="80"/>
  <c r="B49" i="80"/>
  <c r="Q49" i="80" s="1"/>
  <c r="P48" i="80"/>
  <c r="M48" i="80"/>
  <c r="L48" i="80"/>
  <c r="J48" i="80"/>
  <c r="I48" i="80"/>
  <c r="H48" i="80"/>
  <c r="G48" i="80"/>
  <c r="B48" i="80"/>
  <c r="Q48" i="80" s="1"/>
  <c r="Q47" i="80"/>
  <c r="P47" i="80"/>
  <c r="M47" i="80"/>
  <c r="L47" i="80"/>
  <c r="J47" i="80"/>
  <c r="I47" i="80"/>
  <c r="H47" i="80"/>
  <c r="G47" i="80"/>
  <c r="B47" i="80"/>
  <c r="Q46" i="80"/>
  <c r="P46" i="80"/>
  <c r="M46" i="80"/>
  <c r="L46" i="80"/>
  <c r="J46" i="80"/>
  <c r="I46" i="80"/>
  <c r="H46" i="80"/>
  <c r="G46" i="80"/>
  <c r="Q45" i="80"/>
  <c r="P45" i="80"/>
  <c r="M45" i="80"/>
  <c r="L45" i="80"/>
  <c r="J45" i="80"/>
  <c r="I45" i="80"/>
  <c r="H45" i="80"/>
  <c r="G45" i="80"/>
  <c r="G53" i="80" s="1"/>
  <c r="Q44" i="80"/>
  <c r="P44" i="80"/>
  <c r="M44" i="80"/>
  <c r="L44" i="80"/>
  <c r="J44" i="80"/>
  <c r="I44" i="80"/>
  <c r="H44" i="80"/>
  <c r="G44" i="80"/>
  <c r="L40" i="80"/>
  <c r="K40" i="80"/>
  <c r="J40" i="80"/>
  <c r="H40" i="80"/>
  <c r="G40" i="80"/>
  <c r="Q39" i="80"/>
  <c r="P39" i="80"/>
  <c r="L39" i="80"/>
  <c r="I39" i="80"/>
  <c r="M39" i="80" s="1"/>
  <c r="Q38" i="80"/>
  <c r="P38" i="80"/>
  <c r="L38" i="80"/>
  <c r="M38" i="80" s="1"/>
  <c r="I38" i="80"/>
  <c r="Q37" i="80"/>
  <c r="P37" i="80"/>
  <c r="L37" i="80"/>
  <c r="M37" i="80" s="1"/>
  <c r="I37" i="80"/>
  <c r="Q36" i="80"/>
  <c r="P36" i="80"/>
  <c r="L36" i="80"/>
  <c r="I36" i="80"/>
  <c r="M36" i="80" s="1"/>
  <c r="Q35" i="80"/>
  <c r="P35" i="80"/>
  <c r="L35" i="80"/>
  <c r="M35" i="80" s="1"/>
  <c r="I35" i="80"/>
  <c r="Q34" i="80"/>
  <c r="P34" i="80"/>
  <c r="L34" i="80"/>
  <c r="I34" i="80"/>
  <c r="M34" i="80" s="1"/>
  <c r="Q33" i="80"/>
  <c r="P33" i="80"/>
  <c r="L33" i="80"/>
  <c r="I33" i="80"/>
  <c r="M33" i="80" s="1"/>
  <c r="Q32" i="80"/>
  <c r="P32" i="80"/>
  <c r="L32" i="80"/>
  <c r="I32" i="80"/>
  <c r="M32" i="80" s="1"/>
  <c r="Q31" i="80"/>
  <c r="P31" i="80"/>
  <c r="L31" i="80"/>
  <c r="I31" i="80"/>
  <c r="M31" i="80" s="1"/>
  <c r="K27" i="80"/>
  <c r="J27" i="80"/>
  <c r="H27" i="80"/>
  <c r="G27" i="80"/>
  <c r="Q26" i="80"/>
  <c r="P26" i="80"/>
  <c r="M26" i="80"/>
  <c r="L26" i="80"/>
  <c r="I26" i="80"/>
  <c r="Q25" i="80"/>
  <c r="P25" i="80"/>
  <c r="L25" i="80"/>
  <c r="I25" i="80"/>
  <c r="M25" i="80" s="1"/>
  <c r="Q24" i="80"/>
  <c r="P24" i="80"/>
  <c r="M24" i="80"/>
  <c r="L24" i="80"/>
  <c r="I24" i="80"/>
  <c r="Q23" i="80"/>
  <c r="P23" i="80"/>
  <c r="L23" i="80"/>
  <c r="I23" i="80"/>
  <c r="M23" i="80" s="1"/>
  <c r="Q22" i="80"/>
  <c r="P22" i="80"/>
  <c r="M22" i="80"/>
  <c r="L22" i="80"/>
  <c r="I22" i="80"/>
  <c r="Q21" i="80"/>
  <c r="P21" i="80"/>
  <c r="L21" i="80"/>
  <c r="M21" i="80" s="1"/>
  <c r="I21" i="80"/>
  <c r="Q20" i="80"/>
  <c r="P20" i="80"/>
  <c r="L20" i="80"/>
  <c r="I20" i="80"/>
  <c r="M20" i="80" s="1"/>
  <c r="Q19" i="80"/>
  <c r="P19" i="80"/>
  <c r="L19" i="80"/>
  <c r="L27" i="80" s="1"/>
  <c r="I19" i="80"/>
  <c r="Q18" i="80"/>
  <c r="P18" i="80"/>
  <c r="L18" i="80"/>
  <c r="I18" i="80"/>
  <c r="K14" i="80"/>
  <c r="J14" i="80"/>
  <c r="H14" i="80"/>
  <c r="G14" i="80"/>
  <c r="Q13" i="80"/>
  <c r="P13" i="80"/>
  <c r="L13" i="80"/>
  <c r="I13" i="80"/>
  <c r="M13" i="80" s="1"/>
  <c r="Q12" i="80"/>
  <c r="P12" i="80"/>
  <c r="L12" i="80"/>
  <c r="I12" i="80"/>
  <c r="M12" i="80" s="1"/>
  <c r="Q11" i="80"/>
  <c r="P11" i="80"/>
  <c r="L11" i="80"/>
  <c r="I11" i="80"/>
  <c r="M11" i="80" s="1"/>
  <c r="Q10" i="80"/>
  <c r="P10" i="80"/>
  <c r="L10" i="80"/>
  <c r="I10" i="80"/>
  <c r="M10" i="80" s="1"/>
  <c r="Q9" i="80"/>
  <c r="P9" i="80"/>
  <c r="L9" i="80"/>
  <c r="M9" i="80" s="1"/>
  <c r="I9" i="80"/>
  <c r="Q8" i="80"/>
  <c r="P8" i="80"/>
  <c r="M8" i="80"/>
  <c r="L8" i="80"/>
  <c r="I8" i="80"/>
  <c r="Q7" i="80"/>
  <c r="P7" i="80"/>
  <c r="L7" i="80"/>
  <c r="I7" i="80"/>
  <c r="M7" i="80" s="1"/>
  <c r="Q6" i="80"/>
  <c r="P6" i="80"/>
  <c r="M6" i="80"/>
  <c r="L6" i="80"/>
  <c r="L14" i="80" s="1"/>
  <c r="I6" i="80"/>
  <c r="Q5" i="80"/>
  <c r="P5" i="80"/>
  <c r="L5" i="80"/>
  <c r="I5" i="80"/>
  <c r="M53" i="74"/>
  <c r="L53" i="74"/>
  <c r="K53" i="74"/>
  <c r="J53" i="74"/>
  <c r="Q52" i="74"/>
  <c r="P52" i="74"/>
  <c r="N52" i="74"/>
  <c r="M52" i="74"/>
  <c r="L52" i="74"/>
  <c r="J52" i="74"/>
  <c r="I52" i="74"/>
  <c r="H52" i="74"/>
  <c r="G52" i="74"/>
  <c r="B52" i="74"/>
  <c r="P51" i="74"/>
  <c r="N51" i="74"/>
  <c r="M51" i="74"/>
  <c r="L51" i="74"/>
  <c r="J51" i="74"/>
  <c r="I51" i="74"/>
  <c r="H51" i="74"/>
  <c r="G51" i="74"/>
  <c r="B51" i="74"/>
  <c r="Q51" i="74" s="1"/>
  <c r="P50" i="74"/>
  <c r="N50" i="74"/>
  <c r="M50" i="74"/>
  <c r="L50" i="74"/>
  <c r="J50" i="74"/>
  <c r="I50" i="74"/>
  <c r="H50" i="74"/>
  <c r="G50" i="74"/>
  <c r="B50" i="74"/>
  <c r="Q50" i="74" s="1"/>
  <c r="Q49" i="74"/>
  <c r="P49" i="74"/>
  <c r="N49" i="74"/>
  <c r="M49" i="74"/>
  <c r="L49" i="74"/>
  <c r="J49" i="74"/>
  <c r="I49" i="74"/>
  <c r="H49" i="74"/>
  <c r="G49" i="74"/>
  <c r="B49" i="74"/>
  <c r="Q48" i="74"/>
  <c r="P48" i="74"/>
  <c r="N48" i="74"/>
  <c r="M48" i="74"/>
  <c r="L48" i="74"/>
  <c r="J48" i="74"/>
  <c r="I48" i="74"/>
  <c r="H48" i="74"/>
  <c r="G48" i="74"/>
  <c r="B48" i="74"/>
  <c r="Q47" i="74"/>
  <c r="P47" i="74"/>
  <c r="N47" i="74"/>
  <c r="M47" i="74"/>
  <c r="L47" i="74"/>
  <c r="J47" i="74"/>
  <c r="I47" i="74"/>
  <c r="H47" i="74"/>
  <c r="G47" i="74"/>
  <c r="B47" i="74"/>
  <c r="Q46" i="74"/>
  <c r="P46" i="74"/>
  <c r="N46" i="74"/>
  <c r="M46" i="74"/>
  <c r="L46" i="74"/>
  <c r="J46" i="74"/>
  <c r="I46" i="74"/>
  <c r="H46" i="74"/>
  <c r="G46" i="74"/>
  <c r="Q45" i="74"/>
  <c r="P45" i="74"/>
  <c r="N45" i="74"/>
  <c r="M45" i="74"/>
  <c r="L45" i="74"/>
  <c r="J45" i="74"/>
  <c r="I45" i="74"/>
  <c r="H45" i="74"/>
  <c r="G45" i="74"/>
  <c r="Q44" i="74"/>
  <c r="P44" i="74"/>
  <c r="N44" i="74"/>
  <c r="M44" i="74"/>
  <c r="L44" i="74"/>
  <c r="J44" i="74"/>
  <c r="I44" i="74"/>
  <c r="I53" i="74" s="1"/>
  <c r="H44" i="74"/>
  <c r="H53" i="74" s="1"/>
  <c r="G44" i="74"/>
  <c r="G53" i="74" s="1"/>
  <c r="L40" i="74"/>
  <c r="K40" i="74"/>
  <c r="J40" i="74"/>
  <c r="H40" i="74"/>
  <c r="G40" i="74"/>
  <c r="Q39" i="74"/>
  <c r="P39" i="74"/>
  <c r="L39" i="74"/>
  <c r="I39" i="74"/>
  <c r="M39" i="74" s="1"/>
  <c r="Q38" i="74"/>
  <c r="P38" i="74"/>
  <c r="L38" i="74"/>
  <c r="I38" i="74"/>
  <c r="M38" i="74" s="1"/>
  <c r="Q37" i="74"/>
  <c r="P37" i="74"/>
  <c r="L37" i="74"/>
  <c r="M37" i="74" s="1"/>
  <c r="I37" i="74"/>
  <c r="Q36" i="74"/>
  <c r="P36" i="74"/>
  <c r="L36" i="74"/>
  <c r="I36" i="74"/>
  <c r="M36" i="74" s="1"/>
  <c r="Q35" i="74"/>
  <c r="P35" i="74"/>
  <c r="L35" i="74"/>
  <c r="I35" i="74"/>
  <c r="M35" i="74" s="1"/>
  <c r="Q34" i="74"/>
  <c r="P34" i="74"/>
  <c r="L34" i="74"/>
  <c r="I34" i="74"/>
  <c r="M34" i="74" s="1"/>
  <c r="Q33" i="74"/>
  <c r="P33" i="74"/>
  <c r="L33" i="74"/>
  <c r="I33" i="74"/>
  <c r="M33" i="74" s="1"/>
  <c r="Q32" i="74"/>
  <c r="P32" i="74"/>
  <c r="L32" i="74"/>
  <c r="I32" i="74"/>
  <c r="M32" i="74" s="1"/>
  <c r="Q31" i="74"/>
  <c r="P31" i="74"/>
  <c r="L31" i="74"/>
  <c r="I31" i="74"/>
  <c r="M31" i="74" s="1"/>
  <c r="K27" i="74"/>
  <c r="J27" i="74"/>
  <c r="H27" i="74"/>
  <c r="G27" i="74"/>
  <c r="Q26" i="74"/>
  <c r="P26" i="74"/>
  <c r="L26" i="74"/>
  <c r="I26" i="74"/>
  <c r="M26" i="74" s="1"/>
  <c r="Q25" i="74"/>
  <c r="P25" i="74"/>
  <c r="L25" i="74"/>
  <c r="I25" i="74"/>
  <c r="M25" i="74" s="1"/>
  <c r="Q24" i="74"/>
  <c r="P24" i="74"/>
  <c r="L24" i="74"/>
  <c r="I24" i="74"/>
  <c r="M24" i="74" s="1"/>
  <c r="Q23" i="74"/>
  <c r="P23" i="74"/>
  <c r="L23" i="74"/>
  <c r="I23" i="74"/>
  <c r="M23" i="74" s="1"/>
  <c r="Q22" i="74"/>
  <c r="P22" i="74"/>
  <c r="L22" i="74"/>
  <c r="M22" i="74" s="1"/>
  <c r="I22" i="74"/>
  <c r="Q21" i="74"/>
  <c r="P21" i="74"/>
  <c r="M21" i="74"/>
  <c r="L21" i="74"/>
  <c r="I21" i="74"/>
  <c r="Q20" i="74"/>
  <c r="P20" i="74"/>
  <c r="M20" i="74"/>
  <c r="L20" i="74"/>
  <c r="I20" i="74"/>
  <c r="Q19" i="74"/>
  <c r="P19" i="74"/>
  <c r="L19" i="74"/>
  <c r="L27" i="74" s="1"/>
  <c r="I19" i="74"/>
  <c r="Q18" i="74"/>
  <c r="P18" i="74"/>
  <c r="L18" i="74"/>
  <c r="I18" i="74"/>
  <c r="K14" i="74"/>
  <c r="J14" i="74"/>
  <c r="I14" i="74"/>
  <c r="H14" i="74"/>
  <c r="G14" i="74"/>
  <c r="Q13" i="74"/>
  <c r="P13" i="74"/>
  <c r="L13" i="74"/>
  <c r="I13" i="74"/>
  <c r="M13" i="74" s="1"/>
  <c r="Q12" i="74"/>
  <c r="P12" i="74"/>
  <c r="M12" i="74"/>
  <c r="L12" i="74"/>
  <c r="I12" i="74"/>
  <c r="Q11" i="74"/>
  <c r="P11" i="74"/>
  <c r="M11" i="74"/>
  <c r="L11" i="74"/>
  <c r="I11" i="74"/>
  <c r="Q10" i="74"/>
  <c r="P10" i="74"/>
  <c r="L10" i="74"/>
  <c r="I10" i="74"/>
  <c r="M10" i="74" s="1"/>
  <c r="Q9" i="74"/>
  <c r="P9" i="74"/>
  <c r="M9" i="74"/>
  <c r="L9" i="74"/>
  <c r="I9" i="74"/>
  <c r="Q8" i="74"/>
  <c r="P8" i="74"/>
  <c r="M8" i="74"/>
  <c r="L8" i="74"/>
  <c r="I8" i="74"/>
  <c r="Q7" i="74"/>
  <c r="P7" i="74"/>
  <c r="M7" i="74"/>
  <c r="L7" i="74"/>
  <c r="I7" i="74"/>
  <c r="Q6" i="74"/>
  <c r="P6" i="74"/>
  <c r="L6" i="74"/>
  <c r="I6" i="74"/>
  <c r="M6" i="74" s="1"/>
  <c r="Q5" i="74"/>
  <c r="P5" i="74"/>
  <c r="L5" i="74"/>
  <c r="I5" i="74"/>
  <c r="M5" i="74" s="1"/>
  <c r="BT33" i="54"/>
  <c r="N53" i="77" l="1"/>
  <c r="N53" i="80"/>
  <c r="N53" i="75"/>
  <c r="N53" i="76"/>
  <c r="N53" i="78"/>
  <c r="N53" i="79"/>
  <c r="N53" i="74"/>
  <c r="L40" i="78"/>
  <c r="M19" i="74"/>
  <c r="M40" i="80"/>
  <c r="I14" i="77"/>
  <c r="M5" i="77"/>
  <c r="M27" i="76"/>
  <c r="I40" i="78"/>
  <c r="M31" i="78"/>
  <c r="M19" i="80"/>
  <c r="M40" i="77"/>
  <c r="J53" i="80"/>
  <c r="G53" i="78"/>
  <c r="M36" i="78"/>
  <c r="L40" i="76"/>
  <c r="I27" i="80"/>
  <c r="M18" i="80"/>
  <c r="M27" i="75"/>
  <c r="M5" i="79"/>
  <c r="I14" i="79"/>
  <c r="I14" i="78"/>
  <c r="M5" i="78"/>
  <c r="I40" i="76"/>
  <c r="I14" i="80"/>
  <c r="M5" i="80"/>
  <c r="J53" i="76"/>
  <c r="L27" i="77"/>
  <c r="I53" i="79"/>
  <c r="I27" i="78"/>
  <c r="M18" i="77"/>
  <c r="M14" i="74"/>
  <c r="L27" i="78"/>
  <c r="L27" i="76"/>
  <c r="L53" i="76"/>
  <c r="M14" i="75"/>
  <c r="M18" i="79"/>
  <c r="I40" i="79"/>
  <c r="M31" i="79"/>
  <c r="M18" i="78"/>
  <c r="M5" i="76"/>
  <c r="L53" i="77"/>
  <c r="M31" i="76"/>
  <c r="I27" i="74"/>
  <c r="M18" i="74"/>
  <c r="M53" i="80"/>
  <c r="M53" i="77"/>
  <c r="L14" i="74"/>
  <c r="I40" i="80"/>
  <c r="H53" i="78"/>
  <c r="I40" i="77"/>
  <c r="M40" i="74"/>
  <c r="I40" i="74"/>
  <c r="I53" i="78"/>
  <c r="H53" i="75"/>
  <c r="M25" i="79"/>
  <c r="M12" i="78"/>
  <c r="M39" i="75"/>
  <c r="I53" i="75"/>
  <c r="J53" i="79"/>
  <c r="M53" i="76"/>
  <c r="L14" i="75"/>
  <c r="H53" i="80"/>
  <c r="H53" i="77"/>
  <c r="J53" i="75"/>
  <c r="I53" i="80"/>
  <c r="I27" i="77"/>
  <c r="I53" i="77"/>
  <c r="L27" i="75"/>
  <c r="I40" i="75"/>
  <c r="BT40" i="54"/>
  <c r="BT39" i="54"/>
  <c r="BT38" i="54"/>
  <c r="BT37" i="54"/>
  <c r="BT36" i="54"/>
  <c r="BT35" i="54"/>
  <c r="BT34" i="54"/>
  <c r="M40" i="78" l="1"/>
  <c r="M14" i="78"/>
  <c r="M27" i="78"/>
  <c r="M40" i="79"/>
  <c r="M27" i="77"/>
  <c r="M14" i="79"/>
  <c r="M27" i="74"/>
  <c r="M27" i="79"/>
  <c r="M40" i="75"/>
  <c r="M14" i="77"/>
  <c r="M14" i="76"/>
  <c r="M27" i="80"/>
  <c r="M40" i="76"/>
  <c r="M14" i="80"/>
  <c r="I9" i="73"/>
  <c r="I9" i="63"/>
  <c r="BN41" i="54" l="1"/>
  <c r="BQ40" i="54"/>
  <c r="BQ39" i="54"/>
  <c r="BQ38" i="54"/>
  <c r="BQ37" i="54"/>
  <c r="BQ36" i="54"/>
  <c r="BQ35" i="54"/>
  <c r="BQ34" i="54"/>
  <c r="BQ33" i="54"/>
  <c r="BQ32" i="54"/>
  <c r="CH32" i="54"/>
  <c r="AM19" i="54"/>
  <c r="CH33" i="54" l="1"/>
  <c r="CH34" i="54"/>
  <c r="CH35" i="54"/>
  <c r="CH36" i="54"/>
  <c r="CH37" i="54"/>
  <c r="CH38" i="54"/>
  <c r="CH39" i="54"/>
  <c r="CH40" i="54"/>
  <c r="I7" i="63"/>
  <c r="G15" i="63"/>
  <c r="H15" i="63"/>
  <c r="J15" i="63"/>
  <c r="CB21" i="54"/>
  <c r="E2" i="89" l="1"/>
  <c r="E2" i="88"/>
  <c r="E2" i="87"/>
  <c r="E2" i="86"/>
  <c r="E2" i="85"/>
  <c r="E2" i="84"/>
  <c r="E2" i="83"/>
  <c r="AM26" i="54"/>
  <c r="AM25" i="54"/>
  <c r="AM24" i="54"/>
  <c r="AM23" i="54"/>
  <c r="AM22" i="54"/>
  <c r="AM21" i="54"/>
  <c r="AM20" i="54"/>
  <c r="E2" i="82" l="1"/>
  <c r="BT32" i="54" l="1"/>
  <c r="BT41" i="54" s="1"/>
  <c r="H45" i="73" l="1"/>
  <c r="J45" i="73"/>
  <c r="L45" i="73"/>
  <c r="H46" i="73"/>
  <c r="J46" i="73"/>
  <c r="L46" i="73"/>
  <c r="H47" i="73"/>
  <c r="I47" i="73"/>
  <c r="J47" i="73"/>
  <c r="L47" i="73"/>
  <c r="M47" i="73"/>
  <c r="N47" i="73"/>
  <c r="H48" i="73"/>
  <c r="I48" i="73"/>
  <c r="J48" i="73"/>
  <c r="L48" i="73"/>
  <c r="M48" i="73"/>
  <c r="N48" i="73"/>
  <c r="H49" i="73"/>
  <c r="I49" i="73"/>
  <c r="J49" i="73"/>
  <c r="L49" i="73"/>
  <c r="M49" i="73"/>
  <c r="N49" i="73"/>
  <c r="H50" i="73"/>
  <c r="I50" i="73"/>
  <c r="J50" i="73"/>
  <c r="L50" i="73"/>
  <c r="M50" i="73"/>
  <c r="N50" i="73"/>
  <c r="H51" i="73"/>
  <c r="I51" i="73"/>
  <c r="J51" i="73"/>
  <c r="L51" i="73"/>
  <c r="M51" i="73"/>
  <c r="N51" i="73"/>
  <c r="H52" i="73"/>
  <c r="I52" i="73"/>
  <c r="J52" i="73"/>
  <c r="L52" i="73"/>
  <c r="M52" i="73"/>
  <c r="N52" i="73"/>
  <c r="L44" i="73"/>
  <c r="J44" i="73"/>
  <c r="H44" i="73"/>
  <c r="G45" i="73"/>
  <c r="G46" i="73"/>
  <c r="G47" i="73"/>
  <c r="G48" i="73"/>
  <c r="G49" i="73"/>
  <c r="G50" i="73"/>
  <c r="G51" i="73"/>
  <c r="G52" i="73"/>
  <c r="G44" i="73"/>
  <c r="P52" i="73" l="1"/>
  <c r="B52" i="73"/>
  <c r="P51" i="73"/>
  <c r="B51" i="73"/>
  <c r="P50" i="73"/>
  <c r="B50" i="73"/>
  <c r="P49" i="73"/>
  <c r="B49" i="73"/>
  <c r="P48" i="73"/>
  <c r="B48" i="73"/>
  <c r="P47" i="73"/>
  <c r="B47" i="73"/>
  <c r="P46" i="73"/>
  <c r="P45" i="73"/>
  <c r="P44" i="73"/>
  <c r="K40" i="73"/>
  <c r="J40" i="73"/>
  <c r="H40" i="73"/>
  <c r="G40" i="73"/>
  <c r="P39" i="73"/>
  <c r="L39" i="73"/>
  <c r="I39" i="73"/>
  <c r="M39" i="73" s="1"/>
  <c r="Q38" i="73"/>
  <c r="P38" i="73"/>
  <c r="L38" i="73"/>
  <c r="I38" i="73"/>
  <c r="Q37" i="73"/>
  <c r="P37" i="73"/>
  <c r="L37" i="73"/>
  <c r="I37" i="73"/>
  <c r="P36" i="73"/>
  <c r="L36" i="73"/>
  <c r="I36" i="73"/>
  <c r="P35" i="73"/>
  <c r="L35" i="73"/>
  <c r="I35" i="73"/>
  <c r="Q34" i="73"/>
  <c r="P34" i="73"/>
  <c r="L34" i="73"/>
  <c r="I34" i="73"/>
  <c r="Q33" i="73"/>
  <c r="P33" i="73"/>
  <c r="L33" i="73"/>
  <c r="I33" i="73"/>
  <c r="I46" i="73" s="1"/>
  <c r="Q32" i="73"/>
  <c r="P32" i="73"/>
  <c r="L32" i="73"/>
  <c r="I32" i="73"/>
  <c r="I45" i="73" s="1"/>
  <c r="Q31" i="73"/>
  <c r="P31" i="73"/>
  <c r="L31" i="73"/>
  <c r="I31" i="73"/>
  <c r="I44" i="73" s="1"/>
  <c r="K27" i="73"/>
  <c r="J27" i="73"/>
  <c r="H27" i="73"/>
  <c r="G27" i="73"/>
  <c r="Q26" i="73"/>
  <c r="P26" i="73"/>
  <c r="L26" i="73"/>
  <c r="I26" i="73"/>
  <c r="M26" i="73" s="1"/>
  <c r="Q25" i="73"/>
  <c r="P25" i="73"/>
  <c r="L25" i="73"/>
  <c r="I25" i="73"/>
  <c r="M25" i="73" s="1"/>
  <c r="Q24" i="73"/>
  <c r="P24" i="73"/>
  <c r="L24" i="73"/>
  <c r="I24" i="73"/>
  <c r="Q23" i="73"/>
  <c r="P23" i="73"/>
  <c r="M23" i="73"/>
  <c r="L23" i="73"/>
  <c r="I23" i="73"/>
  <c r="Q22" i="73"/>
  <c r="P22" i="73"/>
  <c r="L22" i="73"/>
  <c r="I22" i="73"/>
  <c r="Q21" i="73"/>
  <c r="P21" i="73"/>
  <c r="L21" i="73"/>
  <c r="I21" i="73"/>
  <c r="M21" i="73" s="1"/>
  <c r="Q20" i="73"/>
  <c r="P20" i="73"/>
  <c r="L20" i="73"/>
  <c r="I20" i="73"/>
  <c r="M20" i="73" s="1"/>
  <c r="Q19" i="73"/>
  <c r="P19" i="73"/>
  <c r="L19" i="73"/>
  <c r="I19" i="73"/>
  <c r="Q18" i="73"/>
  <c r="P18" i="73"/>
  <c r="L18" i="73"/>
  <c r="I18" i="73"/>
  <c r="K14" i="73"/>
  <c r="J14" i="73"/>
  <c r="H14" i="73"/>
  <c r="G14" i="73"/>
  <c r="P13" i="73"/>
  <c r="L13" i="73"/>
  <c r="I13" i="73"/>
  <c r="Q13" i="73"/>
  <c r="P12" i="73"/>
  <c r="L12" i="73"/>
  <c r="I12" i="73"/>
  <c r="Q12" i="73"/>
  <c r="P11" i="73"/>
  <c r="L11" i="73"/>
  <c r="I11" i="73"/>
  <c r="Q11" i="73"/>
  <c r="P10" i="73"/>
  <c r="L10" i="73"/>
  <c r="I10" i="73"/>
  <c r="M10" i="73" s="1"/>
  <c r="Q10" i="73"/>
  <c r="P9" i="73"/>
  <c r="L9" i="73"/>
  <c r="M9" i="73"/>
  <c r="Q9" i="73"/>
  <c r="P8" i="73"/>
  <c r="L8" i="73"/>
  <c r="I8" i="73"/>
  <c r="Q8" i="73"/>
  <c r="P7" i="73"/>
  <c r="L7" i="73"/>
  <c r="I7" i="73"/>
  <c r="Q7" i="73"/>
  <c r="P6" i="73"/>
  <c r="L6" i="73"/>
  <c r="I6" i="73"/>
  <c r="Q6" i="73"/>
  <c r="P5" i="73"/>
  <c r="L5" i="73"/>
  <c r="I5" i="73"/>
  <c r="I40" i="73" l="1"/>
  <c r="M19" i="73"/>
  <c r="L14" i="73"/>
  <c r="M35" i="73"/>
  <c r="M32" i="73"/>
  <c r="M12" i="73"/>
  <c r="M24" i="73"/>
  <c r="M7" i="73"/>
  <c r="M31" i="73"/>
  <c r="M34" i="73"/>
  <c r="L27" i="73"/>
  <c r="M36" i="73"/>
  <c r="M33" i="73"/>
  <c r="M22" i="73"/>
  <c r="M37" i="73"/>
  <c r="M13" i="73"/>
  <c r="M5" i="73"/>
  <c r="M8" i="73"/>
  <c r="M11" i="73"/>
  <c r="M38" i="73"/>
  <c r="Q49" i="73"/>
  <c r="Q45" i="73"/>
  <c r="Q48" i="73"/>
  <c r="Q52" i="73"/>
  <c r="Q47" i="73"/>
  <c r="I14" i="73"/>
  <c r="M6" i="73"/>
  <c r="L40" i="73"/>
  <c r="I27" i="73"/>
  <c r="M18" i="73"/>
  <c r="Q36" i="73"/>
  <c r="Q51" i="73"/>
  <c r="Q5" i="73"/>
  <c r="Q35" i="73"/>
  <c r="Q39" i="73"/>
  <c r="Q46" i="73"/>
  <c r="Q50" i="73"/>
  <c r="M46" i="73" l="1"/>
  <c r="M44" i="73"/>
  <c r="M45" i="73"/>
  <c r="M40" i="73"/>
  <c r="M14" i="73"/>
  <c r="M27" i="73"/>
  <c r="P47" i="63" l="1"/>
  <c r="B48" i="63"/>
  <c r="P48" i="63"/>
  <c r="B49" i="63"/>
  <c r="P49" i="63"/>
  <c r="B50" i="63"/>
  <c r="P50" i="63"/>
  <c r="B51" i="63"/>
  <c r="P51" i="63"/>
  <c r="B52" i="63"/>
  <c r="P52" i="63"/>
  <c r="B53" i="63"/>
  <c r="P53" i="63"/>
  <c r="B54" i="63"/>
  <c r="P54" i="63"/>
  <c r="B55" i="63"/>
  <c r="P55" i="63"/>
  <c r="CB41" i="54"/>
  <c r="Q52" i="63" l="1"/>
  <c r="Q50" i="63"/>
  <c r="Q55" i="63"/>
  <c r="Q54" i="63"/>
  <c r="Q48" i="63"/>
  <c r="Q51" i="63"/>
  <c r="Q49" i="63"/>
  <c r="Q53" i="63"/>
  <c r="B35" i="63"/>
  <c r="B36" i="63"/>
  <c r="B37" i="63"/>
  <c r="B38" i="63"/>
  <c r="B39" i="63"/>
  <c r="B40" i="63"/>
  <c r="B41" i="63"/>
  <c r="B42" i="63"/>
  <c r="B21" i="63"/>
  <c r="B22" i="63"/>
  <c r="B23" i="63"/>
  <c r="B24" i="63"/>
  <c r="B25" i="63"/>
  <c r="B26" i="63"/>
  <c r="B27" i="63"/>
  <c r="B28" i="63"/>
  <c r="B7" i="63"/>
  <c r="D2" i="73" s="1"/>
  <c r="B8" i="63"/>
  <c r="D2" i="74" s="1"/>
  <c r="B9" i="63"/>
  <c r="D2" i="75" s="1"/>
  <c r="B10" i="63"/>
  <c r="D2" i="76" s="1"/>
  <c r="B11" i="63"/>
  <c r="D2" i="77" s="1"/>
  <c r="B12" i="63"/>
  <c r="D2" i="78" s="1"/>
  <c r="B13" i="63"/>
  <c r="D2" i="79" s="1"/>
  <c r="B14" i="63"/>
  <c r="D2" i="80" s="1"/>
  <c r="Q21" i="63" l="1"/>
  <c r="Q14" i="63"/>
  <c r="Q13" i="63"/>
  <c r="Q12" i="63"/>
  <c r="Q11" i="63"/>
  <c r="CM41" i="54"/>
  <c r="CB14" i="54"/>
  <c r="K43" i="63" l="1"/>
  <c r="K29" i="63"/>
  <c r="K15" i="63"/>
  <c r="I34" i="63" l="1"/>
  <c r="L34" i="63"/>
  <c r="I35" i="63"/>
  <c r="L35" i="63"/>
  <c r="P35" i="63"/>
  <c r="P36" i="63"/>
  <c r="P37" i="63"/>
  <c r="P38" i="63"/>
  <c r="P39" i="63"/>
  <c r="P40" i="63"/>
  <c r="P41" i="63"/>
  <c r="P42" i="63"/>
  <c r="P34" i="63"/>
  <c r="P21" i="63"/>
  <c r="P22" i="63"/>
  <c r="P23" i="63"/>
  <c r="P24" i="63"/>
  <c r="P25" i="63"/>
  <c r="P26" i="63"/>
  <c r="P27" i="63"/>
  <c r="P28" i="63"/>
  <c r="P20" i="63"/>
  <c r="P7" i="63"/>
  <c r="P8" i="63"/>
  <c r="P9" i="63"/>
  <c r="P10" i="63"/>
  <c r="P11" i="63"/>
  <c r="P12" i="63"/>
  <c r="P13" i="63"/>
  <c r="P14" i="63"/>
  <c r="P6" i="63"/>
  <c r="M35" i="63" l="1"/>
  <c r="M34" i="63"/>
  <c r="P30" i="52" l="1"/>
  <c r="P34" i="52"/>
  <c r="P32" i="52"/>
  <c r="P31" i="52"/>
  <c r="P27" i="52"/>
  <c r="P29" i="52"/>
  <c r="L12" i="63" l="1"/>
  <c r="I12" i="63"/>
  <c r="Q26" i="63"/>
  <c r="L26" i="63"/>
  <c r="I26" i="63"/>
  <c r="Q40" i="63"/>
  <c r="L40" i="63"/>
  <c r="I40" i="63"/>
  <c r="H5" i="54"/>
  <c r="M12" i="63" l="1"/>
  <c r="M40" i="63"/>
  <c r="M26" i="63"/>
  <c r="CB18" i="54"/>
  <c r="Q7" i="63" l="1"/>
  <c r="Q10" i="63"/>
  <c r="Q37" i="63"/>
  <c r="L37" i="63"/>
  <c r="I37" i="63"/>
  <c r="Q36" i="63"/>
  <c r="L36" i="63"/>
  <c r="I36" i="63"/>
  <c r="Q23" i="63"/>
  <c r="L23" i="63"/>
  <c r="I23" i="63"/>
  <c r="Q22" i="63"/>
  <c r="L22" i="63"/>
  <c r="I22" i="63"/>
  <c r="L10" i="63"/>
  <c r="I10" i="63"/>
  <c r="L9" i="63"/>
  <c r="J43" i="63"/>
  <c r="H43" i="63"/>
  <c r="G43" i="63"/>
  <c r="Q42" i="63"/>
  <c r="L42" i="63"/>
  <c r="I42" i="63"/>
  <c r="Q41" i="63"/>
  <c r="L41" i="63"/>
  <c r="I41" i="63"/>
  <c r="Q39" i="63"/>
  <c r="L39" i="63"/>
  <c r="I39" i="63"/>
  <c r="Q38" i="63"/>
  <c r="L38" i="63"/>
  <c r="I38" i="63"/>
  <c r="Q35" i="63"/>
  <c r="J29" i="63"/>
  <c r="H29" i="63"/>
  <c r="G29" i="63"/>
  <c r="Q28" i="63"/>
  <c r="L28" i="63"/>
  <c r="I28" i="63"/>
  <c r="Q27" i="63"/>
  <c r="L27" i="63"/>
  <c r="I27" i="63"/>
  <c r="Q25" i="63"/>
  <c r="L25" i="63"/>
  <c r="I25" i="63"/>
  <c r="Q24" i="63"/>
  <c r="L24" i="63"/>
  <c r="I24" i="63"/>
  <c r="L21" i="63"/>
  <c r="I21" i="63"/>
  <c r="L20" i="63"/>
  <c r="I20" i="63"/>
  <c r="L14" i="63"/>
  <c r="I14" i="63"/>
  <c r="L13" i="63"/>
  <c r="I13" i="63"/>
  <c r="L11" i="63"/>
  <c r="I11" i="63"/>
  <c r="Q8" i="63"/>
  <c r="L8" i="63"/>
  <c r="I8" i="63"/>
  <c r="L7" i="63"/>
  <c r="L6" i="63"/>
  <c r="I6" i="63"/>
  <c r="I15" i="63" l="1"/>
  <c r="M37" i="63"/>
  <c r="M22" i="63"/>
  <c r="M23" i="63"/>
  <c r="M36" i="63"/>
  <c r="M9" i="63"/>
  <c r="Q9" i="63"/>
  <c r="M10" i="63"/>
  <c r="M38" i="63"/>
  <c r="M39" i="63"/>
  <c r="M42" i="63"/>
  <c r="M6" i="63"/>
  <c r="M21" i="63"/>
  <c r="M25" i="63"/>
  <c r="M28" i="63"/>
  <c r="M20" i="63"/>
  <c r="M24" i="63"/>
  <c r="M27" i="63"/>
  <c r="M11" i="63"/>
  <c r="M14" i="63"/>
  <c r="M41" i="63"/>
  <c r="L43" i="63"/>
  <c r="M13" i="63"/>
  <c r="L15" i="63"/>
  <c r="M7" i="63"/>
  <c r="I43" i="63"/>
  <c r="L29" i="63"/>
  <c r="M8" i="63"/>
  <c r="I29" i="63"/>
  <c r="M29" i="63" l="1"/>
  <c r="M43" i="63"/>
  <c r="M15" i="63"/>
  <c r="J33" i="54" l="1"/>
  <c r="J34" i="54"/>
  <c r="J35" i="54"/>
  <c r="J36" i="54"/>
  <c r="J37" i="54"/>
  <c r="J38" i="54"/>
  <c r="J39" i="54"/>
  <c r="J40" i="54"/>
  <c r="J32" i="54"/>
  <c r="D33" i="54"/>
  <c r="D34" i="54"/>
  <c r="D35" i="54"/>
  <c r="D36" i="54"/>
  <c r="D37" i="54"/>
  <c r="D38" i="54"/>
  <c r="D39" i="54"/>
  <c r="D40" i="54"/>
  <c r="D32" i="54"/>
  <c r="N33" i="54" l="1"/>
  <c r="N34" i="54"/>
  <c r="CJ34" i="54" s="1"/>
  <c r="N35" i="54"/>
  <c r="N36" i="54"/>
  <c r="N37" i="54"/>
  <c r="N38" i="54"/>
  <c r="CJ38" i="54" s="1"/>
  <c r="N39" i="54"/>
  <c r="CJ39" i="54" s="1"/>
  <c r="N40" i="54"/>
  <c r="T11" i="58"/>
  <c r="T15" i="58"/>
  <c r="X46" i="56"/>
  <c r="X45" i="56"/>
  <c r="X44" i="56"/>
  <c r="X43" i="56"/>
  <c r="X42" i="56"/>
  <c r="K39" i="56"/>
  <c r="M15" i="56"/>
  <c r="T11" i="56"/>
  <c r="T15" i="56" s="1"/>
  <c r="AA15" i="56" s="1"/>
  <c r="AM18" i="54"/>
  <c r="CB19" i="54"/>
  <c r="CB20" i="54"/>
  <c r="CD41" i="54"/>
  <c r="BI41" i="54"/>
  <c r="CJ26" i="54"/>
  <c r="CJ25" i="54"/>
  <c r="CJ24" i="54"/>
  <c r="CJ23" i="54"/>
  <c r="CJ22" i="54"/>
  <c r="CJ21" i="54"/>
  <c r="CJ20" i="54"/>
  <c r="CJ19" i="54"/>
  <c r="CB12" i="54"/>
  <c r="P33" i="52"/>
  <c r="P28" i="52"/>
  <c r="K6" i="46"/>
  <c r="K74" i="46"/>
  <c r="K73" i="46"/>
  <c r="K72" i="46"/>
  <c r="K71" i="46"/>
  <c r="K70" i="46"/>
  <c r="K69" i="46"/>
  <c r="K68" i="46"/>
  <c r="K65" i="46"/>
  <c r="K62" i="46"/>
  <c r="K59" i="46"/>
  <c r="K57" i="46"/>
  <c r="K56" i="46"/>
  <c r="K55" i="46"/>
  <c r="K54" i="46"/>
  <c r="K53" i="46"/>
  <c r="K52" i="46"/>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4" i="46"/>
  <c r="K23" i="46"/>
  <c r="K22" i="46"/>
  <c r="K21" i="46"/>
  <c r="K20" i="46"/>
  <c r="K19" i="46"/>
  <c r="K17" i="46"/>
  <c r="K18" i="46"/>
  <c r="K16" i="46"/>
  <c r="K15" i="46"/>
  <c r="K14" i="46"/>
  <c r="K13" i="46"/>
  <c r="K12" i="46"/>
  <c r="K11" i="46"/>
  <c r="K9" i="46"/>
  <c r="K10" i="46"/>
  <c r="K8" i="46"/>
  <c r="K7" i="46"/>
  <c r="K84" i="30"/>
  <c r="K72" i="30" s="1"/>
  <c r="K71" i="30"/>
  <c r="K83" i="30"/>
  <c r="K85" i="30"/>
  <c r="K75" i="46"/>
  <c r="K76" i="46"/>
  <c r="K66" i="46"/>
  <c r="K67" i="46"/>
  <c r="K63" i="46"/>
  <c r="K61" i="46"/>
  <c r="B47" i="63" l="1"/>
  <c r="A55" i="63"/>
  <c r="A49" i="63"/>
  <c r="A51" i="63"/>
  <c r="A52" i="63"/>
  <c r="A48" i="63"/>
  <c r="A53" i="63"/>
  <c r="A50" i="63"/>
  <c r="A54" i="63"/>
  <c r="B34" i="63"/>
  <c r="B6" i="63"/>
  <c r="B20" i="63"/>
  <c r="A14" i="63"/>
  <c r="A11" i="63"/>
  <c r="A21" i="63"/>
  <c r="A13" i="63"/>
  <c r="A12" i="63"/>
  <c r="A42" i="63"/>
  <c r="A41" i="63"/>
  <c r="A40" i="63"/>
  <c r="A39" i="63"/>
  <c r="A38" i="63"/>
  <c r="A37" i="63"/>
  <c r="A36" i="63"/>
  <c r="A35" i="63"/>
  <c r="A26" i="63"/>
  <c r="A27" i="63"/>
  <c r="A28" i="63"/>
  <c r="A23" i="63"/>
  <c r="A24" i="63"/>
  <c r="A25" i="63"/>
  <c r="A22" i="63"/>
  <c r="A8" i="63"/>
  <c r="A10" i="63"/>
  <c r="A9" i="63"/>
  <c r="A7" i="63"/>
  <c r="CJ18" i="54"/>
  <c r="CB8" i="54"/>
  <c r="CJ40" i="54"/>
  <c r="CJ37" i="54"/>
  <c r="N32" i="54"/>
  <c r="CB6" i="54"/>
  <c r="CJ35" i="54"/>
  <c r="CJ36" i="54"/>
  <c r="CJ33" i="54"/>
  <c r="C36" i="79" l="1"/>
  <c r="C39" i="75"/>
  <c r="C39" i="76"/>
  <c r="C37" i="76"/>
  <c r="C35" i="76"/>
  <c r="C38" i="77"/>
  <c r="C36" i="77"/>
  <c r="C34" i="79"/>
  <c r="C37" i="75"/>
  <c r="C35" i="75"/>
  <c r="C34" i="77"/>
  <c r="C39" i="74"/>
  <c r="C37" i="74"/>
  <c r="C35" i="74"/>
  <c r="C38" i="80"/>
  <c r="C36" i="80"/>
  <c r="C39" i="79"/>
  <c r="C34" i="80"/>
  <c r="C34" i="78"/>
  <c r="C37" i="79"/>
  <c r="C35" i="79"/>
  <c r="C38" i="75"/>
  <c r="C38" i="76"/>
  <c r="C36" i="76"/>
  <c r="C34" i="76"/>
  <c r="C39" i="77"/>
  <c r="C37" i="77"/>
  <c r="C35" i="77"/>
  <c r="C36" i="75"/>
  <c r="C39" i="80"/>
  <c r="C35" i="78"/>
  <c r="C34" i="75"/>
  <c r="C37" i="78"/>
  <c r="C39" i="78"/>
  <c r="C38" i="79"/>
  <c r="C38" i="74"/>
  <c r="C34" i="74"/>
  <c r="C36" i="78"/>
  <c r="C36" i="74"/>
  <c r="C38" i="78"/>
  <c r="C35" i="80"/>
  <c r="C37" i="80"/>
  <c r="C49" i="63"/>
  <c r="C34" i="73"/>
  <c r="C35" i="73"/>
  <c r="J47" i="63"/>
  <c r="BZ32" i="54" s="1"/>
  <c r="C37" i="73"/>
  <c r="J53" i="73"/>
  <c r="Q44" i="73"/>
  <c r="I53" i="73"/>
  <c r="H53" i="73"/>
  <c r="M53" i="73"/>
  <c r="L53" i="73"/>
  <c r="K53" i="73"/>
  <c r="G53" i="73"/>
  <c r="J55" i="63"/>
  <c r="BZ40" i="54" s="1"/>
  <c r="I54" i="63"/>
  <c r="I55" i="63"/>
  <c r="I49" i="63"/>
  <c r="J48" i="63"/>
  <c r="BZ33" i="54" s="1"/>
  <c r="J51" i="63"/>
  <c r="BZ36" i="54" s="1"/>
  <c r="J53" i="63"/>
  <c r="BZ38" i="54" s="1"/>
  <c r="I51" i="63"/>
  <c r="I48" i="63"/>
  <c r="J52" i="63"/>
  <c r="BZ37" i="54" s="1"/>
  <c r="J50" i="63"/>
  <c r="BZ35" i="54" s="1"/>
  <c r="I52" i="63"/>
  <c r="J54" i="63"/>
  <c r="BZ39" i="54" s="1"/>
  <c r="I53" i="63"/>
  <c r="I50" i="63"/>
  <c r="J49" i="63"/>
  <c r="BZ34" i="54" s="1"/>
  <c r="C36" i="73"/>
  <c r="C39" i="73"/>
  <c r="C38" i="73"/>
  <c r="C51" i="63"/>
  <c r="C52" i="63"/>
  <c r="D48" i="63"/>
  <c r="C53" i="63"/>
  <c r="C48" i="63"/>
  <c r="C55" i="63"/>
  <c r="D54" i="63"/>
  <c r="D50" i="63"/>
  <c r="G55" i="63"/>
  <c r="L54" i="63"/>
  <c r="H55" i="63"/>
  <c r="L52" i="63"/>
  <c r="L50" i="63"/>
  <c r="K49" i="63"/>
  <c r="H53" i="63"/>
  <c r="K48" i="63"/>
  <c r="H50" i="63"/>
  <c r="G53" i="63"/>
  <c r="G48" i="63"/>
  <c r="G49" i="63"/>
  <c r="M55" i="63"/>
  <c r="M52" i="63"/>
  <c r="H51" i="63"/>
  <c r="K55" i="63"/>
  <c r="G51" i="63"/>
  <c r="L48" i="63"/>
  <c r="L55" i="63"/>
  <c r="G54" i="63"/>
  <c r="M51" i="63"/>
  <c r="M54" i="63"/>
  <c r="M49" i="63"/>
  <c r="M53" i="63"/>
  <c r="L49" i="63"/>
  <c r="M50" i="63"/>
  <c r="K54" i="63"/>
  <c r="H48" i="63"/>
  <c r="H52" i="63"/>
  <c r="G50" i="63"/>
  <c r="G52" i="63"/>
  <c r="M48" i="63"/>
  <c r="K52" i="63"/>
  <c r="K51" i="63"/>
  <c r="H49" i="63"/>
  <c r="L51" i="63"/>
  <c r="H54" i="63"/>
  <c r="L53" i="63"/>
  <c r="K53" i="63"/>
  <c r="K50" i="63"/>
  <c r="C54" i="63"/>
  <c r="C47" i="63"/>
  <c r="D51" i="63"/>
  <c r="D49" i="63"/>
  <c r="D53" i="63"/>
  <c r="C50" i="63"/>
  <c r="A6" i="63"/>
  <c r="D47" i="63"/>
  <c r="D55" i="63"/>
  <c r="D52" i="63"/>
  <c r="A47" i="63"/>
  <c r="M47" i="63"/>
  <c r="L47" i="63"/>
  <c r="K47" i="63"/>
  <c r="I47" i="63"/>
  <c r="H47" i="63"/>
  <c r="G47" i="63"/>
  <c r="Q47" i="63"/>
  <c r="Q34" i="63"/>
  <c r="A34" i="63"/>
  <c r="C23" i="63"/>
  <c r="D13" i="63"/>
  <c r="C21" i="63"/>
  <c r="C13" i="63"/>
  <c r="H2" i="79" s="1"/>
  <c r="D12" i="63"/>
  <c r="C12" i="63"/>
  <c r="H2" i="78" s="1"/>
  <c r="D14" i="63"/>
  <c r="D11" i="63"/>
  <c r="C14" i="63"/>
  <c r="H2" i="80" s="1"/>
  <c r="C11" i="63"/>
  <c r="H2" i="77" s="1"/>
  <c r="D21" i="63"/>
  <c r="D6" i="63"/>
  <c r="C6" i="63"/>
  <c r="Q6" i="63"/>
  <c r="Q20" i="63"/>
  <c r="D20" i="63"/>
  <c r="C20" i="63"/>
  <c r="A20" i="63"/>
  <c r="C38" i="63"/>
  <c r="D38" i="63"/>
  <c r="C36" i="63"/>
  <c r="D36" i="63"/>
  <c r="CK34" i="54"/>
  <c r="D9" i="63"/>
  <c r="D10" i="63"/>
  <c r="C10" i="63"/>
  <c r="H2" i="76" s="1"/>
  <c r="D27" i="63"/>
  <c r="C9" i="63"/>
  <c r="H2" i="75" s="1"/>
  <c r="D26" i="63"/>
  <c r="C42" i="63"/>
  <c r="C8" i="63"/>
  <c r="H2" i="74" s="1"/>
  <c r="D25" i="63"/>
  <c r="C41" i="63"/>
  <c r="C7" i="63"/>
  <c r="H2" i="73" s="1"/>
  <c r="D24" i="63"/>
  <c r="C40" i="63"/>
  <c r="D40" i="63"/>
  <c r="C37" i="63"/>
  <c r="D37" i="63"/>
  <c r="CK33" i="54"/>
  <c r="D7" i="63"/>
  <c r="C35" i="63"/>
  <c r="D35" i="63"/>
  <c r="D8" i="63"/>
  <c r="CK35" i="54"/>
  <c r="C34" i="63"/>
  <c r="D34" i="63"/>
  <c r="CK36" i="54"/>
  <c r="C28" i="63"/>
  <c r="D28" i="63"/>
  <c r="CK37" i="54"/>
  <c r="C27" i="63"/>
  <c r="CK38" i="54"/>
  <c r="C26" i="63"/>
  <c r="CK39" i="54"/>
  <c r="C25" i="63"/>
  <c r="D42" i="63"/>
  <c r="CK40" i="54"/>
  <c r="C24" i="63"/>
  <c r="D41" i="63"/>
  <c r="D23" i="63"/>
  <c r="C39" i="63"/>
  <c r="C22" i="63"/>
  <c r="D39" i="63"/>
  <c r="D22" i="63"/>
  <c r="CJ32" i="54"/>
  <c r="CK32" i="54" s="1"/>
  <c r="F5" i="74" l="1"/>
  <c r="N5" i="74" s="1"/>
  <c r="F51" i="74"/>
  <c r="F39" i="74"/>
  <c r="N39" i="74" s="1"/>
  <c r="F37" i="74"/>
  <c r="N37" i="74" s="1"/>
  <c r="F35" i="74"/>
  <c r="N35" i="74" s="1"/>
  <c r="F33" i="74"/>
  <c r="N33" i="74" s="1"/>
  <c r="F25" i="74"/>
  <c r="N25" i="74" s="1"/>
  <c r="F13" i="74"/>
  <c r="N13" i="74" s="1"/>
  <c r="F9" i="74"/>
  <c r="N9" i="74" s="1"/>
  <c r="F22" i="74"/>
  <c r="N22" i="74" s="1"/>
  <c r="F11" i="74"/>
  <c r="N11" i="74" s="1"/>
  <c r="F7" i="74"/>
  <c r="N7" i="74" s="1"/>
  <c r="F52" i="74"/>
  <c r="F44" i="74"/>
  <c r="F18" i="74"/>
  <c r="N18" i="74" s="1"/>
  <c r="F32" i="74"/>
  <c r="N32" i="74" s="1"/>
  <c r="F24" i="74"/>
  <c r="N24" i="74" s="1"/>
  <c r="F6" i="74"/>
  <c r="N6" i="74" s="1"/>
  <c r="F46" i="74"/>
  <c r="F38" i="74"/>
  <c r="N38" i="74" s="1"/>
  <c r="F36" i="74"/>
  <c r="N36" i="74" s="1"/>
  <c r="F34" i="74"/>
  <c r="N34" i="74" s="1"/>
  <c r="F10" i="74"/>
  <c r="N10" i="74" s="1"/>
  <c r="F8" i="74"/>
  <c r="N8" i="74" s="1"/>
  <c r="F19" i="74"/>
  <c r="N19" i="74" s="1"/>
  <c r="F21" i="74"/>
  <c r="N21" i="74" s="1"/>
  <c r="F45" i="74"/>
  <c r="F26" i="74"/>
  <c r="N26" i="74" s="1"/>
  <c r="F23" i="74"/>
  <c r="N23" i="74" s="1"/>
  <c r="F47" i="74"/>
  <c r="F48" i="74"/>
  <c r="F49" i="74"/>
  <c r="F31" i="74"/>
  <c r="N31" i="74" s="1"/>
  <c r="F50" i="74"/>
  <c r="F20" i="74"/>
  <c r="N20" i="74" s="1"/>
  <c r="F12" i="74"/>
  <c r="N12" i="74" s="1"/>
  <c r="F39" i="75"/>
  <c r="N39" i="75" s="1"/>
  <c r="F26" i="75"/>
  <c r="N26" i="75" s="1"/>
  <c r="F12" i="75"/>
  <c r="N12" i="75" s="1"/>
  <c r="F48" i="75"/>
  <c r="F37" i="75"/>
  <c r="N37" i="75" s="1"/>
  <c r="F35" i="75"/>
  <c r="N35" i="75" s="1"/>
  <c r="F7" i="75"/>
  <c r="N7" i="75" s="1"/>
  <c r="F31" i="75"/>
  <c r="N31" i="75" s="1"/>
  <c r="F19" i="75"/>
  <c r="N19" i="75" s="1"/>
  <c r="F49" i="75"/>
  <c r="F44" i="75"/>
  <c r="F33" i="75"/>
  <c r="N33" i="75" s="1"/>
  <c r="F21" i="75"/>
  <c r="N21" i="75" s="1"/>
  <c r="F9" i="75"/>
  <c r="N9" i="75" s="1"/>
  <c r="F23" i="75"/>
  <c r="N23" i="75" s="1"/>
  <c r="F45" i="75"/>
  <c r="F38" i="75"/>
  <c r="N38" i="75" s="1"/>
  <c r="F6" i="75"/>
  <c r="N6" i="75" s="1"/>
  <c r="F34" i="75"/>
  <c r="N34" i="75" s="1"/>
  <c r="F32" i="75"/>
  <c r="N32" i="75" s="1"/>
  <c r="F18" i="75"/>
  <c r="N18" i="75" s="1"/>
  <c r="F8" i="75"/>
  <c r="N8" i="75" s="1"/>
  <c r="F51" i="75"/>
  <c r="F36" i="75"/>
  <c r="N36" i="75" s="1"/>
  <c r="F13" i="75"/>
  <c r="N13" i="75" s="1"/>
  <c r="F50" i="75"/>
  <c r="F5" i="75"/>
  <c r="N5" i="75" s="1"/>
  <c r="F46" i="75"/>
  <c r="F47" i="75"/>
  <c r="F10" i="75"/>
  <c r="N10" i="75" s="1"/>
  <c r="F52" i="75"/>
  <c r="F25" i="75"/>
  <c r="N25" i="75" s="1"/>
  <c r="F22" i="75"/>
  <c r="N22" i="75" s="1"/>
  <c r="F24" i="75"/>
  <c r="N24" i="75" s="1"/>
  <c r="F11" i="75"/>
  <c r="N11" i="75" s="1"/>
  <c r="F20" i="75"/>
  <c r="N20" i="75" s="1"/>
  <c r="F48" i="76"/>
  <c r="F39" i="76"/>
  <c r="N39" i="76" s="1"/>
  <c r="F37" i="76"/>
  <c r="N37" i="76" s="1"/>
  <c r="F35" i="76"/>
  <c r="N35" i="76" s="1"/>
  <c r="F33" i="76"/>
  <c r="N33" i="76" s="1"/>
  <c r="F6" i="76"/>
  <c r="N6" i="76" s="1"/>
  <c r="F20" i="76"/>
  <c r="N20" i="76" s="1"/>
  <c r="F23" i="76"/>
  <c r="N23" i="76" s="1"/>
  <c r="F8" i="76"/>
  <c r="N8" i="76" s="1"/>
  <c r="F49" i="76"/>
  <c r="F44" i="76"/>
  <c r="F18" i="76"/>
  <c r="N18" i="76" s="1"/>
  <c r="F25" i="76"/>
  <c r="N25" i="76" s="1"/>
  <c r="F10" i="76"/>
  <c r="N10" i="76" s="1"/>
  <c r="F50" i="76"/>
  <c r="F51" i="76"/>
  <c r="F38" i="76"/>
  <c r="N38" i="76" s="1"/>
  <c r="F36" i="76"/>
  <c r="N36" i="76" s="1"/>
  <c r="F34" i="76"/>
  <c r="N34" i="76" s="1"/>
  <c r="F22" i="76"/>
  <c r="N22" i="76" s="1"/>
  <c r="F7" i="76"/>
  <c r="N7" i="76" s="1"/>
  <c r="F52" i="76"/>
  <c r="F24" i="76"/>
  <c r="N24" i="76" s="1"/>
  <c r="F46" i="76"/>
  <c r="F9" i="76"/>
  <c r="N9" i="76" s="1"/>
  <c r="F5" i="76"/>
  <c r="N5" i="76" s="1"/>
  <c r="F45" i="76"/>
  <c r="F21" i="76"/>
  <c r="N21" i="76" s="1"/>
  <c r="F26" i="76"/>
  <c r="N26" i="76" s="1"/>
  <c r="F31" i="76"/>
  <c r="N31" i="76" s="1"/>
  <c r="F12" i="76"/>
  <c r="N12" i="76" s="1"/>
  <c r="F19" i="76"/>
  <c r="N19" i="76" s="1"/>
  <c r="F11" i="76"/>
  <c r="N11" i="76" s="1"/>
  <c r="F32" i="76"/>
  <c r="N32" i="76" s="1"/>
  <c r="F13" i="76"/>
  <c r="N13" i="76" s="1"/>
  <c r="F47" i="76"/>
  <c r="F48" i="73"/>
  <c r="F32" i="73"/>
  <c r="F12" i="73"/>
  <c r="F52" i="73"/>
  <c r="F50" i="73"/>
  <c r="F18" i="73"/>
  <c r="N18" i="73" s="1"/>
  <c r="F47" i="73"/>
  <c r="F31" i="73"/>
  <c r="N31" i="73" s="1"/>
  <c r="N44" i="73" s="1"/>
  <c r="F11" i="73"/>
  <c r="F45" i="73"/>
  <c r="F9" i="73"/>
  <c r="N9" i="73" s="1"/>
  <c r="F7" i="73"/>
  <c r="N7" i="73" s="1"/>
  <c r="F51" i="73"/>
  <c r="F34" i="73"/>
  <c r="F46" i="73"/>
  <c r="F26" i="73"/>
  <c r="F10" i="73"/>
  <c r="F25" i="73"/>
  <c r="N25" i="73" s="1"/>
  <c r="F39" i="73"/>
  <c r="N39" i="73" s="1"/>
  <c r="F36" i="73"/>
  <c r="N36" i="73" s="1"/>
  <c r="F19" i="73"/>
  <c r="N19" i="73" s="1"/>
  <c r="F33" i="73"/>
  <c r="N33" i="73" s="1"/>
  <c r="N46" i="73" s="1"/>
  <c r="F44" i="73"/>
  <c r="F24" i="73"/>
  <c r="N24" i="73" s="1"/>
  <c r="F8" i="73"/>
  <c r="F23" i="73"/>
  <c r="N23" i="73" s="1"/>
  <c r="F37" i="73"/>
  <c r="F5" i="73"/>
  <c r="F38" i="73"/>
  <c r="F22" i="73"/>
  <c r="N22" i="73" s="1"/>
  <c r="F6" i="73"/>
  <c r="F21" i="73"/>
  <c r="F20" i="73"/>
  <c r="N20" i="73" s="1"/>
  <c r="F35" i="73"/>
  <c r="N35" i="73" s="1"/>
  <c r="F49" i="73"/>
  <c r="F13" i="73"/>
  <c r="N13" i="73" s="1"/>
  <c r="F38" i="77"/>
  <c r="N38" i="77" s="1"/>
  <c r="F36" i="77"/>
  <c r="N36" i="77" s="1"/>
  <c r="F32" i="77"/>
  <c r="N32" i="77" s="1"/>
  <c r="F51" i="77"/>
  <c r="F34" i="77"/>
  <c r="N34" i="77" s="1"/>
  <c r="F24" i="77"/>
  <c r="N24" i="77" s="1"/>
  <c r="F7" i="77"/>
  <c r="N7" i="77" s="1"/>
  <c r="F21" i="77"/>
  <c r="N21" i="77" s="1"/>
  <c r="F46" i="77"/>
  <c r="F52" i="77"/>
  <c r="F26" i="77"/>
  <c r="N26" i="77" s="1"/>
  <c r="F19" i="77"/>
  <c r="N19" i="77" s="1"/>
  <c r="F9" i="77"/>
  <c r="N9" i="77" s="1"/>
  <c r="F47" i="77"/>
  <c r="F39" i="77"/>
  <c r="N39" i="77" s="1"/>
  <c r="F37" i="77"/>
  <c r="N37" i="77" s="1"/>
  <c r="F35" i="77"/>
  <c r="N35" i="77" s="1"/>
  <c r="F31" i="77"/>
  <c r="N31" i="77" s="1"/>
  <c r="F23" i="77"/>
  <c r="N23" i="77" s="1"/>
  <c r="F13" i="77"/>
  <c r="N13" i="77" s="1"/>
  <c r="F6" i="77"/>
  <c r="N6" i="77" s="1"/>
  <c r="F25" i="77"/>
  <c r="N25" i="77" s="1"/>
  <c r="F18" i="77"/>
  <c r="N18" i="77" s="1"/>
  <c r="F8" i="77"/>
  <c r="N8" i="77" s="1"/>
  <c r="F48" i="77"/>
  <c r="F33" i="77"/>
  <c r="N33" i="77" s="1"/>
  <c r="F44" i="77"/>
  <c r="F10" i="77"/>
  <c r="N10" i="77" s="1"/>
  <c r="F12" i="77"/>
  <c r="N12" i="77" s="1"/>
  <c r="F45" i="77"/>
  <c r="F49" i="77"/>
  <c r="F20" i="77"/>
  <c r="N20" i="77" s="1"/>
  <c r="F50" i="77"/>
  <c r="F22" i="77"/>
  <c r="N22" i="77" s="1"/>
  <c r="F11" i="77"/>
  <c r="N11" i="77" s="1"/>
  <c r="F5" i="77"/>
  <c r="N5" i="77" s="1"/>
  <c r="F20" i="80"/>
  <c r="N20" i="80" s="1"/>
  <c r="F12" i="80"/>
  <c r="N12" i="80" s="1"/>
  <c r="F32" i="80"/>
  <c r="N32" i="80" s="1"/>
  <c r="F45" i="80"/>
  <c r="F5" i="80"/>
  <c r="N5" i="80" s="1"/>
  <c r="F26" i="80"/>
  <c r="N26" i="80" s="1"/>
  <c r="F50" i="80"/>
  <c r="F38" i="80"/>
  <c r="N38" i="80" s="1"/>
  <c r="F36" i="80"/>
  <c r="N36" i="80" s="1"/>
  <c r="F34" i="80"/>
  <c r="N34" i="80" s="1"/>
  <c r="F22" i="80"/>
  <c r="N22" i="80" s="1"/>
  <c r="F7" i="80"/>
  <c r="N7" i="80" s="1"/>
  <c r="F24" i="80"/>
  <c r="N24" i="80" s="1"/>
  <c r="F9" i="80"/>
  <c r="N9" i="80" s="1"/>
  <c r="F46" i="80"/>
  <c r="F47" i="80"/>
  <c r="F31" i="80"/>
  <c r="N31" i="80" s="1"/>
  <c r="F52" i="80"/>
  <c r="F21" i="80"/>
  <c r="N21" i="80" s="1"/>
  <c r="F13" i="80"/>
  <c r="N13" i="80" s="1"/>
  <c r="F51" i="80"/>
  <c r="F18" i="80"/>
  <c r="N18" i="80" s="1"/>
  <c r="F44" i="80"/>
  <c r="F23" i="80"/>
  <c r="N23" i="80" s="1"/>
  <c r="F48" i="80"/>
  <c r="F25" i="80"/>
  <c r="N25" i="80" s="1"/>
  <c r="F49" i="80"/>
  <c r="F33" i="80"/>
  <c r="N33" i="80" s="1"/>
  <c r="F11" i="80"/>
  <c r="N11" i="80" s="1"/>
  <c r="F35" i="80"/>
  <c r="N35" i="80" s="1"/>
  <c r="F19" i="80"/>
  <c r="N19" i="80" s="1"/>
  <c r="F8" i="80"/>
  <c r="N8" i="80" s="1"/>
  <c r="F37" i="80"/>
  <c r="N37" i="80" s="1"/>
  <c r="F10" i="80"/>
  <c r="N10" i="80" s="1"/>
  <c r="F39" i="80"/>
  <c r="N39" i="80" s="1"/>
  <c r="N40" i="80" s="1"/>
  <c r="F6" i="80"/>
  <c r="N6" i="80" s="1"/>
  <c r="F48" i="78"/>
  <c r="F25" i="78"/>
  <c r="N25" i="78" s="1"/>
  <c r="F18" i="78"/>
  <c r="N18" i="78" s="1"/>
  <c r="F8" i="78"/>
  <c r="N8" i="78" s="1"/>
  <c r="F44" i="78"/>
  <c r="F45" i="78"/>
  <c r="F36" i="78"/>
  <c r="N36" i="78" s="1"/>
  <c r="F20" i="78"/>
  <c r="N20" i="78" s="1"/>
  <c r="F10" i="78"/>
  <c r="N10" i="78" s="1"/>
  <c r="F49" i="78"/>
  <c r="F12" i="78"/>
  <c r="N12" i="78" s="1"/>
  <c r="F5" i="78"/>
  <c r="N5" i="78" s="1"/>
  <c r="F38" i="78"/>
  <c r="N38" i="78" s="1"/>
  <c r="F22" i="78"/>
  <c r="N22" i="78" s="1"/>
  <c r="F24" i="78"/>
  <c r="N24" i="78" s="1"/>
  <c r="F51" i="78"/>
  <c r="F46" i="78"/>
  <c r="F26" i="78"/>
  <c r="N26" i="78" s="1"/>
  <c r="F19" i="78"/>
  <c r="N19" i="78" s="1"/>
  <c r="F9" i="78"/>
  <c r="N9" i="78" s="1"/>
  <c r="F35" i="78"/>
  <c r="N35" i="78" s="1"/>
  <c r="F33" i="78"/>
  <c r="N33" i="78" s="1"/>
  <c r="F6" i="78"/>
  <c r="N6" i="78" s="1"/>
  <c r="F37" i="78"/>
  <c r="N37" i="78" s="1"/>
  <c r="F50" i="78"/>
  <c r="F39" i="78"/>
  <c r="N39" i="78" s="1"/>
  <c r="F11" i="78"/>
  <c r="N11" i="78" s="1"/>
  <c r="F47" i="78"/>
  <c r="F13" i="78"/>
  <c r="N13" i="78" s="1"/>
  <c r="F52" i="78"/>
  <c r="F34" i="78"/>
  <c r="N34" i="78" s="1"/>
  <c r="F7" i="78"/>
  <c r="N7" i="78" s="1"/>
  <c r="F23" i="78"/>
  <c r="N23" i="78" s="1"/>
  <c r="F31" i="78"/>
  <c r="N31" i="78" s="1"/>
  <c r="F32" i="78"/>
  <c r="N32" i="78" s="1"/>
  <c r="F21" i="78"/>
  <c r="N21" i="78" s="1"/>
  <c r="F51" i="79"/>
  <c r="F46" i="79"/>
  <c r="F34" i="79"/>
  <c r="N34" i="79" s="1"/>
  <c r="F9" i="79"/>
  <c r="N9" i="79" s="1"/>
  <c r="F11" i="79"/>
  <c r="N11" i="79" s="1"/>
  <c r="F26" i="79"/>
  <c r="N26" i="79" s="1"/>
  <c r="F19" i="79"/>
  <c r="N19" i="79" s="1"/>
  <c r="F52" i="79"/>
  <c r="F47" i="79"/>
  <c r="F39" i="79"/>
  <c r="N39" i="79" s="1"/>
  <c r="F21" i="79"/>
  <c r="N21" i="79" s="1"/>
  <c r="F13" i="79"/>
  <c r="N13" i="79" s="1"/>
  <c r="F6" i="79"/>
  <c r="N6" i="79" s="1"/>
  <c r="F48" i="79"/>
  <c r="F31" i="79"/>
  <c r="N31" i="79" s="1"/>
  <c r="F44" i="79"/>
  <c r="F35" i="79"/>
  <c r="N35" i="79" s="1"/>
  <c r="F33" i="79"/>
  <c r="N33" i="79" s="1"/>
  <c r="F25" i="79"/>
  <c r="N25" i="79" s="1"/>
  <c r="F18" i="79"/>
  <c r="N18" i="79" s="1"/>
  <c r="F10" i="79"/>
  <c r="N10" i="79" s="1"/>
  <c r="F12" i="79"/>
  <c r="N12" i="79" s="1"/>
  <c r="F49" i="79"/>
  <c r="F20" i="79"/>
  <c r="N20" i="79" s="1"/>
  <c r="F38" i="79"/>
  <c r="N38" i="79" s="1"/>
  <c r="F36" i="79"/>
  <c r="N36" i="79" s="1"/>
  <c r="F8" i="79"/>
  <c r="N8" i="79" s="1"/>
  <c r="F45" i="79"/>
  <c r="F22" i="79"/>
  <c r="N22" i="79" s="1"/>
  <c r="F5" i="79"/>
  <c r="N5" i="79" s="1"/>
  <c r="F24" i="79"/>
  <c r="N24" i="79" s="1"/>
  <c r="F7" i="79"/>
  <c r="N7" i="79" s="1"/>
  <c r="F32" i="79"/>
  <c r="N32" i="79" s="1"/>
  <c r="F50" i="79"/>
  <c r="F37" i="79"/>
  <c r="N37" i="79" s="1"/>
  <c r="F23" i="79"/>
  <c r="N23" i="79" s="1"/>
  <c r="N5" i="73"/>
  <c r="N37" i="73"/>
  <c r="N26" i="73"/>
  <c r="N34" i="73"/>
  <c r="N6" i="73"/>
  <c r="N32" i="73"/>
  <c r="N45" i="73" s="1"/>
  <c r="N8" i="73"/>
  <c r="N10" i="73"/>
  <c r="N21" i="73"/>
  <c r="N11" i="73"/>
  <c r="N12" i="73"/>
  <c r="N38" i="73"/>
  <c r="BZ41" i="54"/>
  <c r="F25" i="63"/>
  <c r="N25" i="63" s="1"/>
  <c r="F10" i="63"/>
  <c r="N10" i="63" s="1"/>
  <c r="F12" i="63"/>
  <c r="N12" i="63" s="1"/>
  <c r="F49" i="63"/>
  <c r="F54" i="63"/>
  <c r="F48" i="63"/>
  <c r="F51" i="63"/>
  <c r="F50" i="63"/>
  <c r="F55" i="63"/>
  <c r="F53" i="63"/>
  <c r="F47" i="63"/>
  <c r="F52" i="63"/>
  <c r="F24" i="63"/>
  <c r="N24" i="63" s="1"/>
  <c r="F13" i="63"/>
  <c r="N13" i="63" s="1"/>
  <c r="F22" i="63"/>
  <c r="N22" i="63" s="1"/>
  <c r="F39" i="63"/>
  <c r="N39" i="63" s="1"/>
  <c r="F11" i="63"/>
  <c r="N11" i="63" s="1"/>
  <c r="F42" i="63"/>
  <c r="N42" i="63" s="1"/>
  <c r="F21" i="63"/>
  <c r="N21" i="63" s="1"/>
  <c r="F26" i="63"/>
  <c r="N26" i="63" s="1"/>
  <c r="F7" i="63"/>
  <c r="F34" i="63"/>
  <c r="N34" i="63" s="1"/>
  <c r="F41" i="63"/>
  <c r="N41" i="63" s="1"/>
  <c r="F36" i="63"/>
  <c r="N36" i="63" s="1"/>
  <c r="F20" i="63"/>
  <c r="N20" i="63" s="1"/>
  <c r="F6" i="63"/>
  <c r="N6" i="63" s="1"/>
  <c r="F23" i="63"/>
  <c r="N23" i="63" s="1"/>
  <c r="F37" i="63"/>
  <c r="N37" i="63" s="1"/>
  <c r="F28" i="63"/>
  <c r="N28" i="63" s="1"/>
  <c r="F40" i="63"/>
  <c r="N40" i="63" s="1"/>
  <c r="F8" i="63"/>
  <c r="F38" i="63"/>
  <c r="N38" i="63" s="1"/>
  <c r="F35" i="63"/>
  <c r="N35" i="63" s="1"/>
  <c r="F14" i="63"/>
  <c r="N14" i="63" s="1"/>
  <c r="F27" i="63"/>
  <c r="N27" i="63" s="1"/>
  <c r="F9" i="63"/>
  <c r="N9" i="63" s="1"/>
  <c r="J56" i="63"/>
  <c r="L56" i="63"/>
  <c r="G56" i="63"/>
  <c r="H56" i="63"/>
  <c r="I56" i="63"/>
  <c r="K56" i="63"/>
  <c r="M56" i="63"/>
  <c r="BY37" i="54"/>
  <c r="BY36" i="54"/>
  <c r="BY33" i="54"/>
  <c r="BY35" i="54"/>
  <c r="BY38" i="54"/>
  <c r="BY40" i="54"/>
  <c r="BY39" i="54"/>
  <c r="BY34" i="54"/>
  <c r="BY32" i="54"/>
  <c r="N27" i="75" l="1"/>
  <c r="N27" i="77"/>
  <c r="N40" i="74"/>
  <c r="N14" i="79"/>
  <c r="N27" i="79"/>
  <c r="N27" i="78"/>
  <c r="N40" i="77"/>
  <c r="N27" i="74"/>
  <c r="N40" i="79"/>
  <c r="N14" i="78"/>
  <c r="N14" i="80"/>
  <c r="N40" i="76"/>
  <c r="N14" i="75"/>
  <c r="N27" i="76"/>
  <c r="N14" i="76"/>
  <c r="N40" i="78"/>
  <c r="N27" i="80"/>
  <c r="N14" i="77"/>
  <c r="N40" i="75"/>
  <c r="N14" i="74"/>
  <c r="N8" i="63"/>
  <c r="N49" i="63" s="1"/>
  <c r="N53" i="73"/>
  <c r="N27" i="73"/>
  <c r="N40" i="73"/>
  <c r="N14" i="73"/>
  <c r="N7" i="63" s="1"/>
  <c r="N53" i="63"/>
  <c r="N52" i="63"/>
  <c r="N51" i="63"/>
  <c r="N54" i="63"/>
  <c r="N55" i="63"/>
  <c r="N50" i="63"/>
  <c r="N47" i="63"/>
  <c r="BY41" i="54"/>
  <c r="N43" i="63"/>
  <c r="N15" i="63" l="1"/>
  <c r="N48" i="63"/>
  <c r="N56" i="63" s="1"/>
  <c r="CA37" i="54"/>
  <c r="CC37" i="54" s="1"/>
  <c r="CA35" i="54"/>
  <c r="CC35" i="54" s="1"/>
  <c r="CA34" i="54"/>
  <c r="CC34" i="54" s="1"/>
  <c r="CA40" i="54"/>
  <c r="CC40" i="54" s="1"/>
  <c r="CA39" i="54"/>
  <c r="CC39" i="54" s="1"/>
  <c r="CA32" i="54"/>
  <c r="CC32" i="54" s="1"/>
  <c r="CA36" i="54"/>
  <c r="CC36" i="54" s="1"/>
  <c r="CA38" i="54"/>
  <c r="CC38" i="54" s="1"/>
  <c r="N29" i="63"/>
  <c r="CA33" i="54" l="1"/>
  <c r="CC33" i="54" s="1"/>
  <c r="CA41"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芦澤 由佳</author>
  </authors>
  <commentList>
    <comment ref="L26" authorId="0" shapeId="0" xr:uid="{CF359687-A84F-403C-A076-8D4A76098898}">
      <text>
        <r>
          <rPr>
            <b/>
            <sz val="12"/>
            <color indexed="81"/>
            <rFont val="MS P ゴシック"/>
            <family val="3"/>
            <charset val="128"/>
          </rPr>
          <t>※別紙１の事業実施の担当者欄
　に記入した内容が、自動的に
　転記されます。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塚田 千穂</author>
  </authors>
  <commentList>
    <comment ref="BD17" authorId="0" shapeId="0" xr:uid="{EBD935D5-715D-4B62-B2A0-6E2BBA058FB7}">
      <text>
        <r>
          <rPr>
            <sz val="9"/>
            <color indexed="81"/>
            <rFont val="MS P ゴシック"/>
            <family val="3"/>
            <charset val="128"/>
          </rPr>
          <t xml:space="preserve">複数ある場合は直接入力してください。
</t>
        </r>
      </text>
    </comment>
    <comment ref="BQ29" authorId="0" shapeId="0" xr:uid="{AF8EC5EA-1375-4349-B7D1-417757D1776B}">
      <text>
        <r>
          <rPr>
            <b/>
            <sz val="9"/>
            <color indexed="81"/>
            <rFont val="MS P ゴシック"/>
            <family val="3"/>
            <charset val="128"/>
          </rPr>
          <t>30％以上</t>
        </r>
        <r>
          <rPr>
            <sz val="9"/>
            <color indexed="81"/>
            <rFont val="MS P ゴシック"/>
            <family val="3"/>
            <charset val="128"/>
          </rPr>
          <t xml:space="preserve">
</t>
        </r>
      </text>
    </comment>
    <comment ref="CC29" authorId="0" shapeId="0" xr:uid="{47D18464-CFE8-45BB-AC99-42FAE4B6B310}">
      <text>
        <r>
          <rPr>
            <b/>
            <sz val="9"/>
            <color indexed="81"/>
            <rFont val="MS P ゴシック"/>
            <family val="3"/>
            <charset val="128"/>
          </rPr>
          <t>3年以上</t>
        </r>
        <r>
          <rPr>
            <sz val="9"/>
            <color indexed="81"/>
            <rFont val="MS P ゴシック"/>
            <family val="3"/>
            <charset val="128"/>
          </rPr>
          <t xml:space="preserve">
</t>
        </r>
      </text>
    </comment>
    <comment ref="CH29" authorId="0" shapeId="0" xr:uid="{16432743-F930-4CA7-878D-6822A042C54B}">
      <text>
        <r>
          <rPr>
            <b/>
            <sz val="9"/>
            <color indexed="81"/>
            <rFont val="MS P ゴシック"/>
            <family val="3"/>
            <charset val="128"/>
          </rPr>
          <t>30%以上</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塚田 千穂</author>
  </authors>
  <commentList>
    <comment ref="E5" authorId="0" shapeId="0" xr:uid="{F8CC7735-1678-4440-8EFA-C4553E1FF632}">
      <text>
        <r>
          <rPr>
            <b/>
            <sz val="9"/>
            <color indexed="81"/>
            <rFont val="MS P ゴシック"/>
            <family val="3"/>
            <charset val="128"/>
          </rPr>
          <t>2事業所以上ある場合は
事業所の内訳は別紙2-1に入力してください。</t>
        </r>
        <r>
          <rPr>
            <sz val="9"/>
            <color indexed="81"/>
            <rFont val="MS P ゴシック"/>
            <family val="3"/>
            <charset val="128"/>
          </rPr>
          <t xml:space="preserve">
</t>
        </r>
      </text>
    </comment>
    <comment ref="F5" authorId="0" shapeId="0" xr:uid="{AB8842C7-3BE6-40EF-B000-64F2AE8422FE}">
      <text>
        <r>
          <rPr>
            <b/>
            <sz val="9"/>
            <color indexed="81"/>
            <rFont val="MS P ゴシック"/>
            <family val="3"/>
            <charset val="128"/>
          </rPr>
          <t>事業所数が2事業所以上ある場合は補助率は表示されません。</t>
        </r>
        <r>
          <rPr>
            <sz val="9"/>
            <color indexed="81"/>
            <rFont val="MS P ゴシック"/>
            <family val="3"/>
            <charset val="128"/>
          </rPr>
          <t xml:space="preserve">
</t>
        </r>
      </text>
    </comment>
    <comment ref="N5" authorId="0" shapeId="0" xr:uid="{C1BC6A78-B537-47B9-8C2F-7458424BB289}">
      <text>
        <r>
          <rPr>
            <b/>
            <sz val="9"/>
            <color indexed="81"/>
            <rFont val="MS P ゴシック"/>
            <family val="3"/>
            <charset val="128"/>
          </rPr>
          <t xml:space="preserve">上限15億円です。
</t>
        </r>
      </text>
    </comment>
    <comment ref="F19" authorId="0" shapeId="0" xr:uid="{E1896638-CB47-42C6-A1AC-9690ABD5B202}">
      <text>
        <r>
          <rPr>
            <b/>
            <sz val="9"/>
            <color indexed="81"/>
            <rFont val="MS P ゴシック"/>
            <family val="3"/>
            <charset val="128"/>
          </rPr>
          <t>事業所数が2事業所以上ある場合は補助率は表示されません。</t>
        </r>
        <r>
          <rPr>
            <sz val="9"/>
            <color indexed="81"/>
            <rFont val="MS P ゴシック"/>
            <family val="3"/>
            <charset val="128"/>
          </rPr>
          <t xml:space="preserve">
</t>
        </r>
      </text>
    </comment>
    <comment ref="N19" authorId="0" shapeId="0" xr:uid="{09010B5A-6548-479B-8CB8-45C4C4D2F6AE}">
      <text>
        <r>
          <rPr>
            <b/>
            <sz val="9"/>
            <color indexed="81"/>
            <rFont val="MS P ゴシック"/>
            <family val="3"/>
            <charset val="128"/>
          </rPr>
          <t xml:space="preserve">R7+R8で上限15億円です。
</t>
        </r>
        <r>
          <rPr>
            <sz val="9"/>
            <color indexed="81"/>
            <rFont val="MS P ゴシック"/>
            <family val="3"/>
            <charset val="128"/>
          </rPr>
          <t xml:space="preserve">
</t>
        </r>
      </text>
    </comment>
    <comment ref="E33" authorId="0" shapeId="0" xr:uid="{9CE86E91-ABB0-45F4-85DD-A97CF85610EA}">
      <text>
        <r>
          <rPr>
            <b/>
            <sz val="9"/>
            <color indexed="81"/>
            <rFont val="MS P ゴシック"/>
            <family val="3"/>
            <charset val="128"/>
          </rPr>
          <t>2事業所以上ある場合は
事業所の内訳は別紙2-1に入力してください。</t>
        </r>
        <r>
          <rPr>
            <sz val="9"/>
            <color indexed="81"/>
            <rFont val="MS P ゴシック"/>
            <family val="3"/>
            <charset val="128"/>
          </rPr>
          <t xml:space="preserve">
</t>
        </r>
      </text>
    </comment>
    <comment ref="F33" authorId="0" shapeId="0" xr:uid="{1DBB5BBA-8963-4675-94F6-5CC1A5259C17}">
      <text>
        <r>
          <rPr>
            <b/>
            <sz val="9"/>
            <color indexed="81"/>
            <rFont val="MS P ゴシック"/>
            <family val="3"/>
            <charset val="128"/>
          </rPr>
          <t>事業所数が2事業所以上ある場合は補助率は表示されません。</t>
        </r>
        <r>
          <rPr>
            <sz val="9"/>
            <color indexed="81"/>
            <rFont val="MS P ゴシック"/>
            <family val="3"/>
            <charset val="128"/>
          </rPr>
          <t xml:space="preserve">
</t>
        </r>
      </text>
    </comment>
    <comment ref="N33" authorId="0" shapeId="0" xr:uid="{36BA6849-4440-4D4C-AE7C-062A2D31BABA}">
      <text>
        <r>
          <rPr>
            <b/>
            <sz val="9"/>
            <color indexed="81"/>
            <rFont val="MS P ゴシック"/>
            <family val="3"/>
            <charset val="128"/>
          </rPr>
          <t xml:space="preserve">R7+R8+R9で上限15億円です。
</t>
        </r>
        <r>
          <rPr>
            <sz val="9"/>
            <color indexed="81"/>
            <rFont val="MS P ゴシック"/>
            <family val="3"/>
            <charset val="128"/>
          </rPr>
          <t xml:space="preserve">
</t>
        </r>
      </text>
    </comment>
    <comment ref="F46" authorId="0" shapeId="0" xr:uid="{5A5CAA72-5A60-4EA9-A7B5-75E1629FFD42}">
      <text>
        <r>
          <rPr>
            <b/>
            <sz val="9"/>
            <color indexed="81"/>
            <rFont val="MS P ゴシック"/>
            <family val="3"/>
            <charset val="128"/>
          </rPr>
          <t>事業所数が2事業所以上ある場合は補助率は表示されません。</t>
        </r>
        <r>
          <rPr>
            <sz val="9"/>
            <color indexed="81"/>
            <rFont val="MS P ゴシック"/>
            <family val="3"/>
            <charset val="128"/>
          </rPr>
          <t xml:space="preserve">
</t>
        </r>
      </text>
    </comment>
    <comment ref="N46" authorId="0" shapeId="0" xr:uid="{808CAC4F-A674-4C10-BD03-D509C11DB4EE}">
      <text>
        <r>
          <rPr>
            <b/>
            <sz val="9"/>
            <color indexed="81"/>
            <rFont val="MS P ゴシック"/>
            <family val="3"/>
            <charset val="128"/>
          </rPr>
          <t xml:space="preserve">R7+R8+R9で上限15億円です。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芦澤 由佳</author>
  </authors>
  <commentList>
    <comment ref="S42" authorId="0" shapeId="0" xr:uid="{018DAF6C-CF45-4A44-A4AD-5B0EE13C9C28}">
      <text>
        <r>
          <rPr>
            <b/>
            <sz val="11"/>
            <color indexed="81"/>
            <rFont val="MS P ゴシック"/>
            <family val="3"/>
            <charset val="128"/>
          </rPr>
          <t>設備費のみでなく、工事費（材料費、労務費、間接工事費等）を含めた一式の金額が５０万円以上になるものを記入してください。</t>
        </r>
      </text>
    </comment>
    <comment ref="AD42" authorId="0" shapeId="0" xr:uid="{0325F8D5-FF35-4312-991B-3A3CBA2AE7C8}">
      <text>
        <r>
          <rPr>
            <b/>
            <sz val="11"/>
            <color indexed="81"/>
            <rFont val="MS P ゴシック"/>
            <family val="3"/>
            <charset val="128"/>
          </rPr>
          <t>検収予定年月を
記入してください。
例）令和8年2月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塚田 千穂</author>
  </authors>
  <commentList>
    <comment ref="E4" authorId="0" shapeId="0" xr:uid="{393808E8-86D1-49CD-8A40-4929E84B5FA2}">
      <text>
        <r>
          <rPr>
            <b/>
            <sz val="9"/>
            <color indexed="81"/>
            <rFont val="MS P ゴシック"/>
            <family val="3"/>
            <charset val="128"/>
          </rPr>
          <t>2事業所以上ある場合はここでは金額入力不要
別紙2-1に入力してください。</t>
        </r>
        <r>
          <rPr>
            <sz val="9"/>
            <color indexed="81"/>
            <rFont val="MS P ゴシック"/>
            <family val="3"/>
            <charset val="128"/>
          </rPr>
          <t xml:space="preserve">
</t>
        </r>
      </text>
    </comment>
    <comment ref="N4" authorId="0" shapeId="0" xr:uid="{1DB9C69E-644C-4645-8AA3-596FC5CADAF5}">
      <text>
        <r>
          <rPr>
            <b/>
            <sz val="9"/>
            <color indexed="81"/>
            <rFont val="MS P ゴシック"/>
            <family val="3"/>
            <charset val="128"/>
          </rPr>
          <t xml:space="preserve">上限15億円です。
</t>
        </r>
      </text>
    </comment>
    <comment ref="N17" authorId="0" shapeId="0" xr:uid="{356F08FF-D4AB-4892-80C9-58E2678B9C41}">
      <text>
        <r>
          <rPr>
            <b/>
            <sz val="9"/>
            <color indexed="81"/>
            <rFont val="MS P ゴシック"/>
            <family val="3"/>
            <charset val="128"/>
          </rPr>
          <t xml:space="preserve">R7+R8で上限15億円です。
</t>
        </r>
        <r>
          <rPr>
            <sz val="9"/>
            <color indexed="81"/>
            <rFont val="MS P ゴシック"/>
            <family val="3"/>
            <charset val="128"/>
          </rPr>
          <t xml:space="preserve">
</t>
        </r>
      </text>
    </comment>
    <comment ref="N30" authorId="0" shapeId="0" xr:uid="{A97975B8-8661-439D-924E-E359726285EE}">
      <text>
        <r>
          <rPr>
            <b/>
            <sz val="9"/>
            <color indexed="81"/>
            <rFont val="MS P ゴシック"/>
            <family val="3"/>
            <charset val="128"/>
          </rPr>
          <t xml:space="preserve">R7+R8+R9で上限15億円です。
</t>
        </r>
        <r>
          <rPr>
            <sz val="9"/>
            <color indexed="81"/>
            <rFont val="MS P ゴシック"/>
            <family val="3"/>
            <charset val="128"/>
          </rPr>
          <t xml:space="preserve">
</t>
        </r>
      </text>
    </comment>
    <comment ref="N43" authorId="0" shapeId="0" xr:uid="{91594AA5-D9CD-4A70-9D9E-12229CEE7D29}">
      <text>
        <r>
          <rPr>
            <b/>
            <sz val="9"/>
            <color indexed="81"/>
            <rFont val="MS P ゴシック"/>
            <family val="3"/>
            <charset val="128"/>
          </rPr>
          <t xml:space="preserve">R7+R8+R9で上限15億円です。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塚田 千穂</author>
  </authors>
  <commentList>
    <comment ref="E4" authorId="0" shapeId="0" xr:uid="{39CBC0AA-EFF3-436B-A4FA-1FFFE148AD62}">
      <text>
        <r>
          <rPr>
            <b/>
            <sz val="9"/>
            <color indexed="81"/>
            <rFont val="MS P ゴシック"/>
            <family val="3"/>
            <charset val="128"/>
          </rPr>
          <t>2事業所以上ある場合はここでは金額入力不要
別紙2-1に入力してください。</t>
        </r>
        <r>
          <rPr>
            <sz val="9"/>
            <color indexed="81"/>
            <rFont val="MS P ゴシック"/>
            <family val="3"/>
            <charset val="128"/>
          </rPr>
          <t xml:space="preserve">
</t>
        </r>
      </text>
    </comment>
    <comment ref="N4" authorId="0" shapeId="0" xr:uid="{83C262CA-24B6-4B41-9A34-F6C4A2D0785E}">
      <text>
        <r>
          <rPr>
            <b/>
            <sz val="9"/>
            <color indexed="81"/>
            <rFont val="MS P ゴシック"/>
            <family val="3"/>
            <charset val="128"/>
          </rPr>
          <t xml:space="preserve">上限15億円です。
</t>
        </r>
      </text>
    </comment>
    <comment ref="N17" authorId="0" shapeId="0" xr:uid="{C0C17F64-243A-4199-A597-43A2530EB9B4}">
      <text>
        <r>
          <rPr>
            <b/>
            <sz val="9"/>
            <color indexed="81"/>
            <rFont val="MS P ゴシック"/>
            <family val="3"/>
            <charset val="128"/>
          </rPr>
          <t xml:space="preserve">R7+R8で上限15億円です。
</t>
        </r>
        <r>
          <rPr>
            <sz val="9"/>
            <color indexed="81"/>
            <rFont val="MS P ゴシック"/>
            <family val="3"/>
            <charset val="128"/>
          </rPr>
          <t xml:space="preserve">
</t>
        </r>
      </text>
    </comment>
    <comment ref="N30" authorId="0" shapeId="0" xr:uid="{2C401732-6EDA-48F4-A8AF-930C35EBF10F}">
      <text>
        <r>
          <rPr>
            <b/>
            <sz val="9"/>
            <color indexed="81"/>
            <rFont val="MS P ゴシック"/>
            <family val="3"/>
            <charset val="128"/>
          </rPr>
          <t xml:space="preserve">R7+R8+R9で上限15億円です。
</t>
        </r>
        <r>
          <rPr>
            <sz val="9"/>
            <color indexed="81"/>
            <rFont val="MS P ゴシック"/>
            <family val="3"/>
            <charset val="128"/>
          </rPr>
          <t xml:space="preserve">
</t>
        </r>
      </text>
    </comment>
    <comment ref="N43" authorId="0" shapeId="0" xr:uid="{4740AEF4-850B-4554-B146-E918E02D9523}">
      <text>
        <r>
          <rPr>
            <b/>
            <sz val="9"/>
            <color indexed="81"/>
            <rFont val="MS P ゴシック"/>
            <family val="3"/>
            <charset val="128"/>
          </rPr>
          <t xml:space="preserve">R7+R8+R9で上限15億円です。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塚田 千穂</author>
  </authors>
  <commentList>
    <comment ref="E4" authorId="0" shapeId="0" xr:uid="{5101124F-DFBD-4451-B985-A37AC4C4136A}">
      <text>
        <r>
          <rPr>
            <b/>
            <sz val="9"/>
            <color indexed="81"/>
            <rFont val="MS P ゴシック"/>
            <family val="3"/>
            <charset val="128"/>
          </rPr>
          <t>2事業所以上ある場合はここでは金額入力不要
別紙2-1に入力してください。</t>
        </r>
        <r>
          <rPr>
            <sz val="9"/>
            <color indexed="81"/>
            <rFont val="MS P ゴシック"/>
            <family val="3"/>
            <charset val="128"/>
          </rPr>
          <t xml:space="preserve">
</t>
        </r>
      </text>
    </comment>
    <comment ref="N4" authorId="0" shapeId="0" xr:uid="{23CD8014-8988-4063-8D2F-9DB121477BFE}">
      <text>
        <r>
          <rPr>
            <b/>
            <sz val="9"/>
            <color indexed="81"/>
            <rFont val="MS P ゴシック"/>
            <family val="3"/>
            <charset val="128"/>
          </rPr>
          <t xml:space="preserve">上限15億円です。
</t>
        </r>
      </text>
    </comment>
    <comment ref="N17" authorId="0" shapeId="0" xr:uid="{03D0BD26-29D5-448F-9D9C-B691CABAAEBE}">
      <text>
        <r>
          <rPr>
            <b/>
            <sz val="9"/>
            <color indexed="81"/>
            <rFont val="MS P ゴシック"/>
            <family val="3"/>
            <charset val="128"/>
          </rPr>
          <t xml:space="preserve">R7+R8で上限15億円です。
</t>
        </r>
        <r>
          <rPr>
            <sz val="9"/>
            <color indexed="81"/>
            <rFont val="MS P ゴシック"/>
            <family val="3"/>
            <charset val="128"/>
          </rPr>
          <t xml:space="preserve">
</t>
        </r>
      </text>
    </comment>
    <comment ref="N30" authorId="0" shapeId="0" xr:uid="{DEF49FDC-01C0-4E80-B6CA-C95F5E57E983}">
      <text>
        <r>
          <rPr>
            <b/>
            <sz val="9"/>
            <color indexed="81"/>
            <rFont val="MS P ゴシック"/>
            <family val="3"/>
            <charset val="128"/>
          </rPr>
          <t xml:space="preserve">R7+R8+R9で上限15億円です。
</t>
        </r>
        <r>
          <rPr>
            <sz val="9"/>
            <color indexed="81"/>
            <rFont val="MS P ゴシック"/>
            <family val="3"/>
            <charset val="128"/>
          </rPr>
          <t xml:space="preserve">
</t>
        </r>
      </text>
    </comment>
    <comment ref="N43" authorId="0" shapeId="0" xr:uid="{E5CFE58B-1169-4709-B001-1B92BC9D8160}">
      <text>
        <r>
          <rPr>
            <b/>
            <sz val="9"/>
            <color indexed="81"/>
            <rFont val="MS P ゴシック"/>
            <family val="3"/>
            <charset val="128"/>
          </rPr>
          <t xml:space="preserve">R7+R8+R9で上限15億円です。
</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塚田 千穂</author>
  </authors>
  <commentList>
    <comment ref="E4" authorId="0" shapeId="0" xr:uid="{2CCE9C6E-266C-4BA7-888D-56DB0091BFBE}">
      <text>
        <r>
          <rPr>
            <b/>
            <sz val="9"/>
            <color indexed="81"/>
            <rFont val="MS P ゴシック"/>
            <family val="3"/>
            <charset val="128"/>
          </rPr>
          <t>2事業所以上ある場合はここでは金額入力不要
別紙2-1に入力してください。</t>
        </r>
        <r>
          <rPr>
            <sz val="9"/>
            <color indexed="81"/>
            <rFont val="MS P ゴシック"/>
            <family val="3"/>
            <charset val="128"/>
          </rPr>
          <t xml:space="preserve">
</t>
        </r>
      </text>
    </comment>
    <comment ref="N4" authorId="0" shapeId="0" xr:uid="{71B815D7-6E06-4B79-9DA7-706B8BCC00F0}">
      <text>
        <r>
          <rPr>
            <b/>
            <sz val="9"/>
            <color indexed="81"/>
            <rFont val="MS P ゴシック"/>
            <family val="3"/>
            <charset val="128"/>
          </rPr>
          <t xml:space="preserve">上限15億円です。
</t>
        </r>
      </text>
    </comment>
    <comment ref="N17" authorId="0" shapeId="0" xr:uid="{D7FFDB04-C74E-4F72-BBE0-7EBD42A3D163}">
      <text>
        <r>
          <rPr>
            <b/>
            <sz val="9"/>
            <color indexed="81"/>
            <rFont val="MS P ゴシック"/>
            <family val="3"/>
            <charset val="128"/>
          </rPr>
          <t xml:space="preserve">R7+R8で上限15億円です。
</t>
        </r>
        <r>
          <rPr>
            <sz val="9"/>
            <color indexed="81"/>
            <rFont val="MS P ゴシック"/>
            <family val="3"/>
            <charset val="128"/>
          </rPr>
          <t xml:space="preserve">
</t>
        </r>
      </text>
    </comment>
    <comment ref="N30" authorId="0" shapeId="0" xr:uid="{44F05726-5B7A-4E9C-85C1-34FCA7476F0D}">
      <text>
        <r>
          <rPr>
            <b/>
            <sz val="9"/>
            <color indexed="81"/>
            <rFont val="MS P ゴシック"/>
            <family val="3"/>
            <charset val="128"/>
          </rPr>
          <t xml:space="preserve">R7+R8+R9で上限15億円です。
</t>
        </r>
        <r>
          <rPr>
            <sz val="9"/>
            <color indexed="81"/>
            <rFont val="MS P ゴシック"/>
            <family val="3"/>
            <charset val="128"/>
          </rPr>
          <t xml:space="preserve">
</t>
        </r>
      </text>
    </comment>
    <comment ref="N43" authorId="0" shapeId="0" xr:uid="{A59E5B06-56A5-468D-B566-D2D164A0A424}">
      <text>
        <r>
          <rPr>
            <b/>
            <sz val="9"/>
            <color indexed="81"/>
            <rFont val="MS P ゴシック"/>
            <family val="3"/>
            <charset val="128"/>
          </rPr>
          <t xml:space="preserve">R7+R8+R9で上限15億円です。
</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塚田 千穂</author>
  </authors>
  <commentList>
    <comment ref="E4" authorId="0" shapeId="0" xr:uid="{0487CBEE-667D-4016-AB61-9B04DB4B19A2}">
      <text>
        <r>
          <rPr>
            <b/>
            <sz val="9"/>
            <color indexed="81"/>
            <rFont val="MS P ゴシック"/>
            <family val="3"/>
            <charset val="128"/>
          </rPr>
          <t>2事業所以上ある場合はここでは金額入力不要
別紙2-1に入力してください。</t>
        </r>
        <r>
          <rPr>
            <sz val="9"/>
            <color indexed="81"/>
            <rFont val="MS P ゴシック"/>
            <family val="3"/>
            <charset val="128"/>
          </rPr>
          <t xml:space="preserve">
</t>
        </r>
      </text>
    </comment>
    <comment ref="N4" authorId="0" shapeId="0" xr:uid="{0EF62A0B-3324-496D-9B1E-7DF1DDB68C08}">
      <text>
        <r>
          <rPr>
            <b/>
            <sz val="9"/>
            <color indexed="81"/>
            <rFont val="MS P ゴシック"/>
            <family val="3"/>
            <charset val="128"/>
          </rPr>
          <t xml:space="preserve">上限15億円です。
</t>
        </r>
      </text>
    </comment>
    <comment ref="N17" authorId="0" shapeId="0" xr:uid="{84B33606-C006-491F-8AF4-9374A4AAC99E}">
      <text>
        <r>
          <rPr>
            <b/>
            <sz val="9"/>
            <color indexed="81"/>
            <rFont val="MS P ゴシック"/>
            <family val="3"/>
            <charset val="128"/>
          </rPr>
          <t xml:space="preserve">R7+R8で上限15億円です。
</t>
        </r>
        <r>
          <rPr>
            <sz val="9"/>
            <color indexed="81"/>
            <rFont val="MS P ゴシック"/>
            <family val="3"/>
            <charset val="128"/>
          </rPr>
          <t xml:space="preserve">
</t>
        </r>
      </text>
    </comment>
    <comment ref="N30" authorId="0" shapeId="0" xr:uid="{92F70B07-78A0-4E03-90F8-305726A75EC2}">
      <text>
        <r>
          <rPr>
            <b/>
            <sz val="9"/>
            <color indexed="81"/>
            <rFont val="MS P ゴシック"/>
            <family val="3"/>
            <charset val="128"/>
          </rPr>
          <t xml:space="preserve">R7+R8+R9で上限15億円です。
</t>
        </r>
        <r>
          <rPr>
            <sz val="9"/>
            <color indexed="81"/>
            <rFont val="MS P ゴシック"/>
            <family val="3"/>
            <charset val="128"/>
          </rPr>
          <t xml:space="preserve">
</t>
        </r>
      </text>
    </comment>
    <comment ref="N43" authorId="0" shapeId="0" xr:uid="{7ED7662B-598D-4C9B-A602-D6CBFDC6F0C9}">
      <text>
        <r>
          <rPr>
            <b/>
            <sz val="9"/>
            <color indexed="81"/>
            <rFont val="MS P ゴシック"/>
            <family val="3"/>
            <charset val="128"/>
          </rPr>
          <t xml:space="preserve">R7+R8+R9で上限15億円です。
</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塚田 千穂</author>
  </authors>
  <commentList>
    <comment ref="E4" authorId="0" shapeId="0" xr:uid="{330E0043-06BE-444A-BE40-B927701D34D2}">
      <text>
        <r>
          <rPr>
            <b/>
            <sz val="9"/>
            <color indexed="81"/>
            <rFont val="MS P ゴシック"/>
            <family val="3"/>
            <charset val="128"/>
          </rPr>
          <t>2事業所以上ある場合はここでは金額入力不要
別紙2-1に入力してください。</t>
        </r>
        <r>
          <rPr>
            <sz val="9"/>
            <color indexed="81"/>
            <rFont val="MS P ゴシック"/>
            <family val="3"/>
            <charset val="128"/>
          </rPr>
          <t xml:space="preserve">
</t>
        </r>
      </text>
    </comment>
    <comment ref="N4" authorId="0" shapeId="0" xr:uid="{342D8DCC-C129-4C93-9D06-9A5262F14EB7}">
      <text>
        <r>
          <rPr>
            <b/>
            <sz val="9"/>
            <color indexed="81"/>
            <rFont val="MS P ゴシック"/>
            <family val="3"/>
            <charset val="128"/>
          </rPr>
          <t xml:space="preserve">上限15億円です。
</t>
        </r>
      </text>
    </comment>
    <comment ref="N17" authorId="0" shapeId="0" xr:uid="{09CB26CB-00D4-4C93-8D5A-5E33FF0E501A}">
      <text>
        <r>
          <rPr>
            <b/>
            <sz val="9"/>
            <color indexed="81"/>
            <rFont val="MS P ゴシック"/>
            <family val="3"/>
            <charset val="128"/>
          </rPr>
          <t xml:space="preserve">R7+R8で上限15億円です。
</t>
        </r>
        <r>
          <rPr>
            <sz val="9"/>
            <color indexed="81"/>
            <rFont val="MS P ゴシック"/>
            <family val="3"/>
            <charset val="128"/>
          </rPr>
          <t xml:space="preserve">
</t>
        </r>
      </text>
    </comment>
    <comment ref="N30" authorId="0" shapeId="0" xr:uid="{E7D6800A-1462-444E-B183-2C661C2300F2}">
      <text>
        <r>
          <rPr>
            <b/>
            <sz val="9"/>
            <color indexed="81"/>
            <rFont val="MS P ゴシック"/>
            <family val="3"/>
            <charset val="128"/>
          </rPr>
          <t xml:space="preserve">R7+R8+R9で上限15億円です。
</t>
        </r>
        <r>
          <rPr>
            <sz val="9"/>
            <color indexed="81"/>
            <rFont val="MS P ゴシック"/>
            <family val="3"/>
            <charset val="128"/>
          </rPr>
          <t xml:space="preserve">
</t>
        </r>
      </text>
    </comment>
    <comment ref="N43" authorId="0" shapeId="0" xr:uid="{0AA2D073-9CF2-44D3-8CF1-9DAAEA529375}">
      <text>
        <r>
          <rPr>
            <b/>
            <sz val="9"/>
            <color indexed="81"/>
            <rFont val="MS P ゴシック"/>
            <family val="3"/>
            <charset val="128"/>
          </rPr>
          <t xml:space="preserve">R7+R8+R9で上限15億円です。
</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塚田 千穂</author>
  </authors>
  <commentList>
    <comment ref="E4" authorId="0" shapeId="0" xr:uid="{1D15A33E-5DC9-4D3D-A3F9-E26C9BF817B4}">
      <text>
        <r>
          <rPr>
            <b/>
            <sz val="9"/>
            <color indexed="81"/>
            <rFont val="MS P ゴシック"/>
            <family val="3"/>
            <charset val="128"/>
          </rPr>
          <t>2事業所以上ある場合はここでは金額入力不要
別紙2-1に入力してください。</t>
        </r>
        <r>
          <rPr>
            <sz val="9"/>
            <color indexed="81"/>
            <rFont val="MS P ゴシック"/>
            <family val="3"/>
            <charset val="128"/>
          </rPr>
          <t xml:space="preserve">
</t>
        </r>
      </text>
    </comment>
    <comment ref="N4" authorId="0" shapeId="0" xr:uid="{55800A1C-217C-41A3-8F51-9C085D9B73A1}">
      <text>
        <r>
          <rPr>
            <b/>
            <sz val="9"/>
            <color indexed="81"/>
            <rFont val="MS P ゴシック"/>
            <family val="3"/>
            <charset val="128"/>
          </rPr>
          <t xml:space="preserve">上限15億円です。
</t>
        </r>
      </text>
    </comment>
    <comment ref="N17" authorId="0" shapeId="0" xr:uid="{4572DDD1-F9E4-4D08-A32F-56C210963CB4}">
      <text>
        <r>
          <rPr>
            <b/>
            <sz val="9"/>
            <color indexed="81"/>
            <rFont val="MS P ゴシック"/>
            <family val="3"/>
            <charset val="128"/>
          </rPr>
          <t xml:space="preserve">R7+R8で上限15億円です。
</t>
        </r>
        <r>
          <rPr>
            <sz val="9"/>
            <color indexed="81"/>
            <rFont val="MS P ゴシック"/>
            <family val="3"/>
            <charset val="128"/>
          </rPr>
          <t xml:space="preserve">
</t>
        </r>
      </text>
    </comment>
    <comment ref="N30" authorId="0" shapeId="0" xr:uid="{3EE7AA4F-D7E3-43C2-B20A-E6D2288D8D83}">
      <text>
        <r>
          <rPr>
            <b/>
            <sz val="9"/>
            <color indexed="81"/>
            <rFont val="MS P ゴシック"/>
            <family val="3"/>
            <charset val="128"/>
          </rPr>
          <t xml:space="preserve">R7+R8+R9で上限15億円です。
</t>
        </r>
        <r>
          <rPr>
            <sz val="9"/>
            <color indexed="81"/>
            <rFont val="MS P ゴシック"/>
            <family val="3"/>
            <charset val="128"/>
          </rPr>
          <t xml:space="preserve">
</t>
        </r>
      </text>
    </comment>
    <comment ref="N43" authorId="0" shapeId="0" xr:uid="{192AD402-F565-4978-8A33-BA3ED58AC18E}">
      <text>
        <r>
          <rPr>
            <b/>
            <sz val="9"/>
            <color indexed="81"/>
            <rFont val="MS P ゴシック"/>
            <family val="3"/>
            <charset val="128"/>
          </rPr>
          <t xml:space="preserve">R7+R8+R9で上限15億円です。
</t>
        </r>
        <r>
          <rPr>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塚田 千穂</author>
  </authors>
  <commentList>
    <comment ref="E4" authorId="0" shapeId="0" xr:uid="{19693291-BFD8-4D7E-8C38-33FD3CFF575B}">
      <text>
        <r>
          <rPr>
            <b/>
            <sz val="9"/>
            <color indexed="81"/>
            <rFont val="MS P ゴシック"/>
            <family val="3"/>
            <charset val="128"/>
          </rPr>
          <t>2事業所以上ある場合はここでは金額入力不要
別紙2-1に入力してください。</t>
        </r>
        <r>
          <rPr>
            <sz val="9"/>
            <color indexed="81"/>
            <rFont val="MS P ゴシック"/>
            <family val="3"/>
            <charset val="128"/>
          </rPr>
          <t xml:space="preserve">
</t>
        </r>
      </text>
    </comment>
    <comment ref="N4" authorId="0" shapeId="0" xr:uid="{A0927BDA-D88C-482D-B773-04F7996141D1}">
      <text>
        <r>
          <rPr>
            <b/>
            <sz val="9"/>
            <color indexed="81"/>
            <rFont val="MS P ゴシック"/>
            <family val="3"/>
            <charset val="128"/>
          </rPr>
          <t xml:space="preserve">上限15億円です。
</t>
        </r>
      </text>
    </comment>
    <comment ref="N17" authorId="0" shapeId="0" xr:uid="{FCEB5B14-668E-432D-AF12-614879958A06}">
      <text>
        <r>
          <rPr>
            <b/>
            <sz val="9"/>
            <color indexed="81"/>
            <rFont val="MS P ゴシック"/>
            <family val="3"/>
            <charset val="128"/>
          </rPr>
          <t xml:space="preserve">R7+R8で上限15億円です。
</t>
        </r>
        <r>
          <rPr>
            <sz val="9"/>
            <color indexed="81"/>
            <rFont val="MS P ゴシック"/>
            <family val="3"/>
            <charset val="128"/>
          </rPr>
          <t xml:space="preserve">
</t>
        </r>
      </text>
    </comment>
    <comment ref="N30" authorId="0" shapeId="0" xr:uid="{89C04238-9007-4DC7-B9EA-CE2C207D7CD7}">
      <text>
        <r>
          <rPr>
            <b/>
            <sz val="9"/>
            <color indexed="81"/>
            <rFont val="MS P ゴシック"/>
            <family val="3"/>
            <charset val="128"/>
          </rPr>
          <t xml:space="preserve">R7+R8+R9で上限15億円です。
</t>
        </r>
        <r>
          <rPr>
            <sz val="9"/>
            <color indexed="81"/>
            <rFont val="MS P ゴシック"/>
            <family val="3"/>
            <charset val="128"/>
          </rPr>
          <t xml:space="preserve">
</t>
        </r>
      </text>
    </comment>
    <comment ref="N43" authorId="0" shapeId="0" xr:uid="{819C9177-75DE-4D1A-93A2-37F30E867509}">
      <text>
        <r>
          <rPr>
            <b/>
            <sz val="9"/>
            <color indexed="81"/>
            <rFont val="MS P ゴシック"/>
            <family val="3"/>
            <charset val="128"/>
          </rPr>
          <t xml:space="preserve">R7+R8+R9で上限15億円です。
</t>
        </r>
        <r>
          <rPr>
            <sz val="9"/>
            <color indexed="81"/>
            <rFont val="MS P ゴシック"/>
            <family val="3"/>
            <charset val="128"/>
          </rPr>
          <t xml:space="preserve">
</t>
        </r>
      </text>
    </comment>
  </commentList>
</comments>
</file>

<file path=xl/sharedStrings.xml><?xml version="1.0" encoding="utf-8"?>
<sst xmlns="http://schemas.openxmlformats.org/spreadsheetml/2006/main" count="2210" uniqueCount="614">
  <si>
    <t>氏名</t>
    <rPh sb="0" eb="2">
      <t>シメイ</t>
    </rPh>
    <phoneticPr fontId="4"/>
  </si>
  <si>
    <t>電話番号</t>
    <rPh sb="0" eb="2">
      <t>デンワ</t>
    </rPh>
    <rPh sb="2" eb="4">
      <t>バンゴウ</t>
    </rPh>
    <phoneticPr fontId="4"/>
  </si>
  <si>
    <t>FAX番号</t>
    <rPh sb="3" eb="5">
      <t>バンゴウ</t>
    </rPh>
    <phoneticPr fontId="4"/>
  </si>
  <si>
    <t>E-mailｱﾄﾞﾚｽ</t>
    <phoneticPr fontId="4"/>
  </si>
  <si>
    <t>所在地</t>
    <rPh sb="0" eb="3">
      <t>ショザイチ</t>
    </rPh>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</si>
  <si>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</si>
  <si>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</si>
  <si>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</si>
  <si>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</si>
  <si>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</si>
  <si>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役職</t>
    <phoneticPr fontId="1"/>
  </si>
  <si>
    <t>E-mailｱﾄﾞﾚｽ</t>
  </si>
  <si>
    <t>所属部署</t>
    <rPh sb="0" eb="2">
      <t>ショゾク</t>
    </rPh>
    <rPh sb="2" eb="4">
      <t>ブショ</t>
    </rPh>
    <phoneticPr fontId="4"/>
  </si>
  <si>
    <t>　団体名</t>
    <rPh sb="1" eb="3">
      <t>ダンタイ</t>
    </rPh>
    <rPh sb="3" eb="4">
      <t>メイ</t>
    </rPh>
    <phoneticPr fontId="5"/>
  </si>
  <si>
    <t>所属部署・役職名</t>
    <rPh sb="0" eb="2">
      <t>ショゾク</t>
    </rPh>
    <rPh sb="2" eb="4">
      <t>ブショ</t>
    </rPh>
    <rPh sb="5" eb="7">
      <t>ヤクショク</t>
    </rPh>
    <rPh sb="7" eb="8">
      <t>メイ</t>
    </rPh>
    <phoneticPr fontId="4"/>
  </si>
  <si>
    <t>事業実施責任者</t>
    <rPh sb="0" eb="2">
      <t>ジギョウ</t>
    </rPh>
    <rPh sb="2" eb="4">
      <t>ジッシ</t>
    </rPh>
    <rPh sb="4" eb="7">
      <t>セキニンシャ</t>
    </rPh>
    <phoneticPr fontId="5"/>
  </si>
  <si>
    <t>住所</t>
    <rPh sb="0" eb="2">
      <t>ジュウショ</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</si>
  <si>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</si>
  <si>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</si>
  <si>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項目</t>
    <rPh sb="0" eb="2">
      <t>コウモク</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</si>
  <si>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</si>
  <si>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脱炭素イノベーションによる地域循環共生圏構築事業 実施計画書</t>
    <phoneticPr fontId="5"/>
  </si>
  <si>
    <t>事業名</t>
    <rPh sb="0" eb="2">
      <t>ジギョウ</t>
    </rPh>
    <rPh sb="2" eb="3">
      <t>メイ</t>
    </rPh>
    <phoneticPr fontId="1"/>
  </si>
  <si>
    <t>事業実施の代表者</t>
    <rPh sb="0" eb="2">
      <t>ジギョウ</t>
    </rPh>
    <rPh sb="2" eb="4">
      <t>ジッシ</t>
    </rPh>
    <rPh sb="5" eb="8">
      <t>ダイヒョウシャ</t>
    </rPh>
    <phoneticPr fontId="4"/>
  </si>
  <si>
    <t>郵便番号</t>
    <rPh sb="0" eb="2">
      <t>ユウビン</t>
    </rPh>
    <rPh sb="2" eb="4">
      <t>バンゴウ</t>
    </rPh>
    <phoneticPr fontId="4"/>
  </si>
  <si>
    <t>氏名</t>
    <rPh sb="0" eb="2">
      <t>シメイ</t>
    </rPh>
    <phoneticPr fontId="1"/>
  </si>
  <si>
    <t>CO2削減効果</t>
    <phoneticPr fontId="4"/>
  </si>
  <si>
    <t>都道府県名　※1</t>
    <rPh sb="0" eb="4">
      <t>トドウフケン</t>
    </rPh>
    <rPh sb="4" eb="5">
      <t>メイ</t>
    </rPh>
    <phoneticPr fontId="1"/>
  </si>
  <si>
    <t>区又は市町村名　※2</t>
    <rPh sb="0" eb="1">
      <t>ク</t>
    </rPh>
    <rPh sb="1" eb="2">
      <t>マタ</t>
    </rPh>
    <rPh sb="3" eb="6">
      <t>シチョウソン</t>
    </rPh>
    <rPh sb="4" eb="6">
      <t>チョウソン</t>
    </rPh>
    <rPh sb="6" eb="7">
      <t>メイ</t>
    </rPh>
    <phoneticPr fontId="1"/>
  </si>
  <si>
    <t>区・町域・番地等　※3</t>
    <rPh sb="5" eb="7">
      <t>バンチ</t>
    </rPh>
    <rPh sb="7" eb="8">
      <t>トウ</t>
    </rPh>
    <phoneticPr fontId="1"/>
  </si>
  <si>
    <t>CO2削減コスト</t>
    <phoneticPr fontId="5"/>
  </si>
  <si>
    <t>＊協会使用欄</t>
    <rPh sb="1" eb="3">
      <t>キョウカイ</t>
    </rPh>
    <rPh sb="3" eb="5">
      <t>シヨウ</t>
    </rPh>
    <rPh sb="5" eb="6">
      <t>ラン</t>
    </rPh>
    <phoneticPr fontId="9"/>
  </si>
  <si>
    <t>※公開時は非表示とし、各シート及びブックの保護をかける。</t>
    <rPh sb="1" eb="3">
      <t>コウカイ</t>
    </rPh>
    <rPh sb="3" eb="4">
      <t>ジ</t>
    </rPh>
    <rPh sb="5" eb="8">
      <t>ヒヒョウジ</t>
    </rPh>
    <rPh sb="11" eb="12">
      <t>カク</t>
    </rPh>
    <rPh sb="15" eb="16">
      <t>オヨ</t>
    </rPh>
    <rPh sb="21" eb="23">
      <t>ホゴ</t>
    </rPh>
    <phoneticPr fontId="11"/>
  </si>
  <si>
    <t>本計画書に、設備のシステム図・配置図・仕様書、記入内容の根拠資料等を添付すること。</t>
  </si>
  <si>
    <t>記入欄が少ない場合は、本様式を引き伸ばして使用するか（行の挿入は不可）、別紙に記入すること。</t>
    <rPh sb="36" eb="38">
      <t>ベッシ</t>
    </rPh>
    <phoneticPr fontId="9"/>
  </si>
  <si>
    <t>別紙を添付する場合は、記入欄に資料番号を記入すること。</t>
    <phoneticPr fontId="9"/>
  </si>
  <si>
    <t>注１</t>
    <phoneticPr fontId="5"/>
  </si>
  <si>
    <t>注２</t>
    <phoneticPr fontId="5"/>
  </si>
  <si>
    <t>注３</t>
  </si>
  <si>
    <t>事業の目的</t>
    <rPh sb="3" eb="5">
      <t>モクテキ</t>
    </rPh>
    <phoneticPr fontId="9"/>
  </si>
  <si>
    <t>事業の実施場所の地図・図面等</t>
    <rPh sb="0" eb="2">
      <t>ジギョウ</t>
    </rPh>
    <rPh sb="3" eb="5">
      <t>ジッシ</t>
    </rPh>
    <rPh sb="5" eb="7">
      <t>バショ</t>
    </rPh>
    <rPh sb="8" eb="9">
      <t>チ</t>
    </rPh>
    <rPh sb="9" eb="10">
      <t>ズ</t>
    </rPh>
    <rPh sb="11" eb="13">
      <t>ズメン</t>
    </rPh>
    <rPh sb="13" eb="14">
      <t>トウ</t>
    </rPh>
    <phoneticPr fontId="5"/>
  </si>
  <si>
    <t>事業の概要（補助事業について）</t>
    <rPh sb="6" eb="8">
      <t>ホジョ</t>
    </rPh>
    <phoneticPr fontId="9"/>
  </si>
  <si>
    <t>補助対象経費[円]</t>
    <rPh sb="7" eb="8">
      <t>エン</t>
    </rPh>
    <phoneticPr fontId="1"/>
  </si>
  <si>
    <t>＊公募要領に記載された「補助事業者」の要件を満たしていることを確認してください。
＊正式名称で記入してください。</t>
    <rPh sb="42" eb="44">
      <t>セイシキ</t>
    </rPh>
    <rPh sb="44" eb="46">
      <t>メイショウ</t>
    </rPh>
    <rPh sb="47" eb="49">
      <t>キニュウ</t>
    </rPh>
    <phoneticPr fontId="1"/>
  </si>
  <si>
    <t>＊団体の代表権を持つ方で、様式１に記載した申請者と同一であることを確認してください。
＊郵便番号はハイフンなしの7ケタの数値のみ入力してください。
　([〒000-0000]形式で表示されます。)
＊電話番号及びFAX番号は、市外局番からハイフンを入れて入力してください。
　（例：03-1234-5678）</t>
    <rPh sb="1" eb="3">
      <t>ダンタイ</t>
    </rPh>
    <rPh sb="4" eb="7">
      <t>ダイヒョウケン</t>
    </rPh>
    <rPh sb="8" eb="9">
      <t>モ</t>
    </rPh>
    <rPh sb="10" eb="11">
      <t>カタ</t>
    </rPh>
    <rPh sb="13" eb="15">
      <t>ヨウシキ</t>
    </rPh>
    <rPh sb="17" eb="19">
      <t>キサイ</t>
    </rPh>
    <rPh sb="21" eb="24">
      <t>シンセイシャ</t>
    </rPh>
    <rPh sb="25" eb="27">
      <t>ドウイツ</t>
    </rPh>
    <rPh sb="33" eb="35">
      <t>カクニン</t>
    </rPh>
    <rPh sb="106" eb="107">
      <t>オヨ</t>
    </rPh>
    <rPh sb="111" eb="113">
      <t>バンゴウ</t>
    </rPh>
    <rPh sb="129" eb="131">
      <t>ニュウリョク</t>
    </rPh>
    <phoneticPr fontId="1"/>
  </si>
  <si>
    <t>＊補助事業を実施する担当者で、協会とのやり取りの窓口となる方の情報を記入してください。
＊郵便番号はハイフンなしの7ケタの数値のみ入力してください。
　([〒000-0000]形式で表示されます。)
＊電話番号及びFAX番号は、市外局番からハイフンを入れて入力してください。
　（例：03-1234-5678）</t>
    <rPh sb="1" eb="3">
      <t>ホジョ</t>
    </rPh>
    <rPh sb="3" eb="5">
      <t>ジギョウ</t>
    </rPh>
    <rPh sb="6" eb="8">
      <t>ジッシ</t>
    </rPh>
    <rPh sb="10" eb="13">
      <t>タントウシャ</t>
    </rPh>
    <rPh sb="15" eb="17">
      <t>キョウカイ</t>
    </rPh>
    <rPh sb="21" eb="22">
      <t>ト</t>
    </rPh>
    <rPh sb="24" eb="26">
      <t>マドグチ</t>
    </rPh>
    <rPh sb="31" eb="33">
      <t>ジョウホウ</t>
    </rPh>
    <phoneticPr fontId="1"/>
  </si>
  <si>
    <t>＊別紙で事業実施位置が分かる地図、施設及び導入設備の配置図等を添付してください。記入欄には、別紙の資料番号を記入してください。</t>
    <rPh sb="1" eb="3">
      <t>ベッシ</t>
    </rPh>
    <rPh sb="4" eb="6">
      <t>ジギョウ</t>
    </rPh>
    <rPh sb="6" eb="8">
      <t>ジッシ</t>
    </rPh>
    <rPh sb="8" eb="10">
      <t>イチ</t>
    </rPh>
    <rPh sb="11" eb="12">
      <t>ワ</t>
    </rPh>
    <rPh sb="14" eb="16">
      <t>チズ</t>
    </rPh>
    <rPh sb="17" eb="19">
      <t>シセツ</t>
    </rPh>
    <rPh sb="19" eb="20">
      <t>オヨ</t>
    </rPh>
    <rPh sb="21" eb="23">
      <t>ドウニュウ</t>
    </rPh>
    <rPh sb="23" eb="25">
      <t>セツビ</t>
    </rPh>
    <rPh sb="26" eb="29">
      <t>ハイチズ</t>
    </rPh>
    <rPh sb="29" eb="30">
      <t>トウ</t>
    </rPh>
    <rPh sb="31" eb="33">
      <t>テンプ</t>
    </rPh>
    <phoneticPr fontId="1"/>
  </si>
  <si>
    <t>＊本補助金以外の国の補助金等への応募状況等を記入してください。該当がない場合は「該当なし」と記入してください。</t>
    <rPh sb="1" eb="2">
      <t>ホン</t>
    </rPh>
    <rPh sb="22" eb="24">
      <t>キニュウ</t>
    </rPh>
    <rPh sb="31" eb="33">
      <t>ガイトウ</t>
    </rPh>
    <rPh sb="46" eb="48">
      <t>キニュウ</t>
    </rPh>
    <phoneticPr fontId="1"/>
  </si>
  <si>
    <t>事業の実施場所
施設・設備配置図</t>
    <rPh sb="0" eb="2">
      <t>ジギョウ</t>
    </rPh>
    <rPh sb="3" eb="5">
      <t>ジッシ</t>
    </rPh>
    <rPh sb="5" eb="7">
      <t>バショ</t>
    </rPh>
    <rPh sb="8" eb="10">
      <t>シセツ</t>
    </rPh>
    <rPh sb="11" eb="13">
      <t>セツビ</t>
    </rPh>
    <rPh sb="13" eb="15">
      <t>ハイチ</t>
    </rPh>
    <rPh sb="15" eb="16">
      <t>ズ</t>
    </rPh>
    <phoneticPr fontId="1"/>
  </si>
  <si>
    <t>波及効果</t>
    <rPh sb="0" eb="4">
      <t>ハキュウコウカ</t>
    </rPh>
    <phoneticPr fontId="9"/>
  </si>
  <si>
    <t>チェック欄</t>
    <rPh sb="4" eb="5">
      <t>ラン</t>
    </rPh>
    <phoneticPr fontId="1"/>
  </si>
  <si>
    <t>＊自動的に算出されます。</t>
    <rPh sb="5" eb="7">
      <t>サンシュツ</t>
    </rPh>
    <phoneticPr fontId="1"/>
  </si>
  <si>
    <t>＊申請する補助事業の目的について記入してください。</t>
    <rPh sb="1" eb="3">
      <t>シンセイ</t>
    </rPh>
    <rPh sb="5" eb="7">
      <t>ホジョ</t>
    </rPh>
    <rPh sb="7" eb="9">
      <t>ジギョウ</t>
    </rPh>
    <rPh sb="10" eb="12">
      <t>モクテキ</t>
    </rPh>
    <rPh sb="16" eb="18">
      <t>キニュウ</t>
    </rPh>
    <phoneticPr fontId="1"/>
  </si>
  <si>
    <t>記入すべき内容について（この欄は印刷されません）</t>
    <rPh sb="0" eb="2">
      <t>キニュウ</t>
    </rPh>
    <rPh sb="5" eb="7">
      <t>ナイヨウ</t>
    </rPh>
    <rPh sb="14" eb="15">
      <t>ラン</t>
    </rPh>
    <rPh sb="16" eb="18">
      <t>インサツ</t>
    </rPh>
    <phoneticPr fontId="1"/>
  </si>
  <si>
    <t>補助事業に係る経費</t>
    <rPh sb="0" eb="2">
      <t>ホジョ</t>
    </rPh>
    <rPh sb="2" eb="4">
      <t>ジギョウ</t>
    </rPh>
    <rPh sb="5" eb="6">
      <t>カカワ</t>
    </rPh>
    <rPh sb="7" eb="9">
      <t>ケイヒ</t>
    </rPh>
    <phoneticPr fontId="9"/>
  </si>
  <si>
    <t>総事業費</t>
    <rPh sb="0" eb="4">
      <t>ソウジギョウヒ</t>
    </rPh>
    <phoneticPr fontId="9"/>
  </si>
  <si>
    <t>補助対象経費支出予定額</t>
    <rPh sb="0" eb="2">
      <t>ホジョ</t>
    </rPh>
    <rPh sb="2" eb="4">
      <t>タイショウ</t>
    </rPh>
    <rPh sb="4" eb="6">
      <t>ケイヒ</t>
    </rPh>
    <rPh sb="6" eb="11">
      <t>シシュツヨテイガク</t>
    </rPh>
    <phoneticPr fontId="9"/>
  </si>
  <si>
    <t>補助金所要額</t>
    <rPh sb="0" eb="3">
      <t>ホジョキン</t>
    </rPh>
    <rPh sb="3" eb="5">
      <t>ショヨウ</t>
    </rPh>
    <rPh sb="5" eb="6">
      <t>ガク</t>
    </rPh>
    <phoneticPr fontId="9"/>
  </si>
  <si>
    <t>複数年度
合計</t>
    <rPh sb="0" eb="2">
      <t>フクスウ</t>
    </rPh>
    <rPh sb="2" eb="4">
      <t>ネンド</t>
    </rPh>
    <rPh sb="5" eb="7">
      <t>ゴウケイ</t>
    </rPh>
    <phoneticPr fontId="9"/>
  </si>
  <si>
    <t>＊自動的に算出されます（単年度事業の場合も算出されます）。</t>
    <rPh sb="12" eb="15">
      <t>タンネンド</t>
    </rPh>
    <rPh sb="15" eb="17">
      <t>ジギョウ</t>
    </rPh>
    <rPh sb="18" eb="20">
      <t>バアイ</t>
    </rPh>
    <rPh sb="21" eb="23">
      <t>サンシュツ</t>
    </rPh>
    <phoneticPr fontId="9"/>
  </si>
  <si>
    <t>月</t>
    <rPh sb="0" eb="1">
      <t>ガツ</t>
    </rPh>
    <phoneticPr fontId="1"/>
  </si>
  <si>
    <t>日</t>
    <rPh sb="0" eb="1">
      <t>ヒ</t>
    </rPh>
    <phoneticPr fontId="1"/>
  </si>
  <si>
    <t>イ．目指す地域循環共生圏について</t>
    <phoneticPr fontId="1"/>
  </si>
  <si>
    <t>ウ．エネルギー起源二酸化炭素削減効果
及びそのほかの波及効果について</t>
    <phoneticPr fontId="9"/>
  </si>
  <si>
    <t xml:space="preserve">＊公募要領に記載された「補助事業者」の要件を満たしていることを確認してください。
＊共同事業者とは、本補助事業に参画するすべての事業者のうち、代表事業者以外の事業者のことを指す（代表事業者とは、本補助金の応募等を行い、交付の対象となり、本事業による取得財産の全部または一部を所有する事業者のことを指す。）。
＊電話番号及びFAX番号は、市外局番からハイフンを入れて入力してください。
　（例：03-1234-5678）
＊共同事業者が三者を超える場合は、協会までご連絡ください。
</t>
    <rPh sb="1" eb="3">
      <t>コウボ</t>
    </rPh>
    <rPh sb="3" eb="5">
      <t>ヨウリョウ</t>
    </rPh>
    <rPh sb="6" eb="8">
      <t>キサイ</t>
    </rPh>
    <rPh sb="12" eb="14">
      <t>ホジョ</t>
    </rPh>
    <rPh sb="14" eb="16">
      <t>ジギョウ</t>
    </rPh>
    <rPh sb="16" eb="17">
      <t>シャ</t>
    </rPh>
    <rPh sb="19" eb="21">
      <t>ヨウケン</t>
    </rPh>
    <rPh sb="22" eb="23">
      <t>ミ</t>
    </rPh>
    <rPh sb="31" eb="33">
      <t>カクニン</t>
    </rPh>
    <rPh sb="43" eb="45">
      <t>キョウドウ</t>
    </rPh>
    <rPh sb="45" eb="47">
      <t>ジギョウ</t>
    </rPh>
    <rPh sb="47" eb="48">
      <t>シャ</t>
    </rPh>
    <rPh sb="51" eb="52">
      <t>ホン</t>
    </rPh>
    <rPh sb="52" eb="54">
      <t>ホジョ</t>
    </rPh>
    <rPh sb="54" eb="56">
      <t>ジギョウ</t>
    </rPh>
    <rPh sb="57" eb="59">
      <t>サンカク</t>
    </rPh>
    <rPh sb="65" eb="67">
      <t>ジギョウ</t>
    </rPh>
    <rPh sb="67" eb="68">
      <t>シャ</t>
    </rPh>
    <rPh sb="72" eb="74">
      <t>ダイヒョウ</t>
    </rPh>
    <rPh sb="74" eb="76">
      <t>ジギョウ</t>
    </rPh>
    <rPh sb="76" eb="77">
      <t>シャ</t>
    </rPh>
    <rPh sb="77" eb="79">
      <t>イガイ</t>
    </rPh>
    <rPh sb="80" eb="82">
      <t>ジギョウ</t>
    </rPh>
    <rPh sb="82" eb="83">
      <t>シャ</t>
    </rPh>
    <rPh sb="87" eb="88">
      <t>サ</t>
    </rPh>
    <rPh sb="90" eb="92">
      <t>ダイヒョウ</t>
    </rPh>
    <rPh sb="92" eb="94">
      <t>ジギョウ</t>
    </rPh>
    <rPh sb="94" eb="95">
      <t>シャ</t>
    </rPh>
    <rPh sb="119" eb="120">
      <t>ホン</t>
    </rPh>
    <rPh sb="120" eb="122">
      <t>ジギョウ</t>
    </rPh>
    <rPh sb="125" eb="127">
      <t>シュトク</t>
    </rPh>
    <rPh sb="127" eb="129">
      <t>ザイサン</t>
    </rPh>
    <rPh sb="130" eb="132">
      <t>ゼンブ</t>
    </rPh>
    <rPh sb="135" eb="137">
      <t>イチブ</t>
    </rPh>
    <rPh sb="138" eb="140">
      <t>ショユウ</t>
    </rPh>
    <rPh sb="142" eb="144">
      <t>ジギョウ</t>
    </rPh>
    <rPh sb="144" eb="145">
      <t>シャ</t>
    </rPh>
    <rPh sb="149" eb="150">
      <t>サ</t>
    </rPh>
    <phoneticPr fontId="1"/>
  </si>
  <si>
    <t>事業開始予定日</t>
    <rPh sb="0" eb="2">
      <t>ジギョウ</t>
    </rPh>
    <rPh sb="2" eb="4">
      <t>カイシ</t>
    </rPh>
    <rPh sb="4" eb="7">
      <t>ヨテイビ</t>
    </rPh>
    <phoneticPr fontId="1"/>
  </si>
  <si>
    <t>事業完了予定日</t>
    <rPh sb="0" eb="2">
      <t>ジギョウ</t>
    </rPh>
    <rPh sb="2" eb="4">
      <t>カンリョウ</t>
    </rPh>
    <rPh sb="4" eb="6">
      <t>ヨテイ</t>
    </rPh>
    <rPh sb="6" eb="7">
      <t>ビ</t>
    </rPh>
    <phoneticPr fontId="1"/>
  </si>
  <si>
    <t>＊今年度の事業開始予定日（契約予定日）及び事業完了予定日（検収予定日）を記入してください。</t>
    <rPh sb="1" eb="4">
      <t>コンネンド</t>
    </rPh>
    <rPh sb="5" eb="7">
      <t>ジギョウ</t>
    </rPh>
    <rPh sb="7" eb="9">
      <t>カイシ</t>
    </rPh>
    <rPh sb="9" eb="12">
      <t>ヨテイビ</t>
    </rPh>
    <rPh sb="13" eb="15">
      <t>ケイヤク</t>
    </rPh>
    <rPh sb="15" eb="17">
      <t>ヨテイ</t>
    </rPh>
    <rPh sb="17" eb="18">
      <t>ビ</t>
    </rPh>
    <rPh sb="19" eb="20">
      <t>オヨ</t>
    </rPh>
    <rPh sb="21" eb="23">
      <t>ジギョウ</t>
    </rPh>
    <rPh sb="23" eb="25">
      <t>カンリョウ</t>
    </rPh>
    <rPh sb="25" eb="27">
      <t>ヨテイ</t>
    </rPh>
    <rPh sb="27" eb="28">
      <t>ビ</t>
    </rPh>
    <rPh sb="29" eb="31">
      <t>ケンシュウ</t>
    </rPh>
    <rPh sb="31" eb="33">
      <t>ヨテイ</t>
    </rPh>
    <rPh sb="33" eb="34">
      <t>ビ</t>
    </rPh>
    <rPh sb="36" eb="38">
      <t>キニュウ</t>
    </rPh>
    <phoneticPr fontId="1"/>
  </si>
  <si>
    <t>　一般社団法人地域循環共生社会連携協会</t>
    <rPh sb="7" eb="19">
      <t>チイキ</t>
    </rPh>
    <phoneticPr fontId="1"/>
  </si>
  <si>
    <t>記入欄（黄色のセルに記入してください）</t>
    <rPh sb="0" eb="2">
      <t>キニュウ</t>
    </rPh>
    <rPh sb="2" eb="3">
      <t>ラン</t>
    </rPh>
    <rPh sb="4" eb="6">
      <t>キイロ</t>
    </rPh>
    <rPh sb="10" eb="12">
      <t>キニュウ</t>
    </rPh>
    <phoneticPr fontId="5"/>
  </si>
  <si>
    <t>提　出　書　類</t>
    <rPh sb="0" eb="1">
      <t>テイ</t>
    </rPh>
    <rPh sb="2" eb="3">
      <t>デ</t>
    </rPh>
    <rPh sb="4" eb="5">
      <t>ショ</t>
    </rPh>
    <rPh sb="6" eb="7">
      <t>タグイ</t>
    </rPh>
    <phoneticPr fontId="1"/>
  </si>
  <si>
    <t>資料
番号</t>
    <rPh sb="0" eb="2">
      <t>シリョウ</t>
    </rPh>
    <rPh sb="3" eb="5">
      <t>バンゴウ</t>
    </rPh>
    <phoneticPr fontId="1"/>
  </si>
  <si>
    <t>　　代表理事　　岡 本　光 司　　殿</t>
    <rPh sb="8" eb="9">
      <t>オカ</t>
    </rPh>
    <rPh sb="10" eb="11">
      <t>ホン</t>
    </rPh>
    <rPh sb="12" eb="13">
      <t>ヒカリ</t>
    </rPh>
    <rPh sb="14" eb="15">
      <t>ツカサ</t>
    </rPh>
    <phoneticPr fontId="1"/>
  </si>
  <si>
    <t xml:space="preserve">＊申請する補助事業の概要について記入してください。
＊事業期間が複数年度にわたる場合は、何年度までの事業か記入してください。
＊別途、協会ホームページからPowerPointファイルをダウンロードし、概要版を作成して添付してください。
</t>
    <rPh sb="53" eb="55">
      <t>キニュウ</t>
    </rPh>
    <phoneticPr fontId="9"/>
  </si>
  <si>
    <t>ＲＣＥＳＰＡ事業番号</t>
    <rPh sb="6" eb="8">
      <t>ジギョウ</t>
    </rPh>
    <rPh sb="8" eb="10">
      <t>バンゴウ</t>
    </rPh>
    <phoneticPr fontId="1"/>
  </si>
  <si>
    <t>地域循環共生圏の構築にあたり活用する地域資源（例えば、自然資源、都市基盤、産業集積、文化、風土、コミュニティ等）について記入してください。
また、その地域資源を、どのように持続的に活用するのかを具体的に記入してください。
例1：地域資源である太陽光を活用し、太陽光発電設備を運営する上では、地域の人材をいかに継続的に雇用するか等。
例2：地域資源である自然環境・文化財等を観光に利活用するためのカーシェアリングを継続的に運営する上では、いかに利用者を引き付け増やす取組をするか等。</t>
  </si>
  <si>
    <t>③エネルギー需要量について</t>
    <rPh sb="6" eb="8">
      <t>ジュヨウ</t>
    </rPh>
    <rPh sb="8" eb="9">
      <t>リョウ</t>
    </rPh>
    <phoneticPr fontId="9"/>
  </si>
  <si>
    <t>④導入する設備等</t>
    <rPh sb="1" eb="3">
      <t>ドウニュウ</t>
    </rPh>
    <rPh sb="5" eb="7">
      <t>セツビ</t>
    </rPh>
    <rPh sb="7" eb="8">
      <t>トウ</t>
    </rPh>
    <phoneticPr fontId="1"/>
  </si>
  <si>
    <t>＊地域循環共生圏の構築により解決を図りたい地域の課題（地域循環共生圏のコンセプト（公募要領別紙「地域循環共生圏について」参照）との親和性を留意）を記入してください。また、地域循環共生圏の構築によりどのように課題解決していくのか記載してください。
＊課題の抽出にあたり、どのような地域の特性・特質に応じて分析・検討したのかその過程を説明してください。</t>
    <rPh sb="9" eb="11">
      <t>コウチク</t>
    </rPh>
    <rPh sb="41" eb="43">
      <t>コウボ</t>
    </rPh>
    <rPh sb="43" eb="45">
      <t>ヨウリョウ</t>
    </rPh>
    <rPh sb="45" eb="47">
      <t>ベッシ</t>
    </rPh>
    <rPh sb="73" eb="75">
      <t>キニュウ</t>
    </rPh>
    <rPh sb="124" eb="126">
      <t>カダイ</t>
    </rPh>
    <rPh sb="127" eb="129">
      <t>チュウシュツ</t>
    </rPh>
    <rPh sb="139" eb="141">
      <t>チイキ</t>
    </rPh>
    <rPh sb="142" eb="144">
      <t>トクセイ</t>
    </rPh>
    <rPh sb="145" eb="147">
      <t>トクシツ</t>
    </rPh>
    <rPh sb="148" eb="149">
      <t>オウ</t>
    </rPh>
    <rPh sb="151" eb="153">
      <t>ブンセキ</t>
    </rPh>
    <rPh sb="154" eb="156">
      <t>ケントウ</t>
    </rPh>
    <rPh sb="165" eb="167">
      <t>セツメイ</t>
    </rPh>
    <phoneticPr fontId="1"/>
  </si>
  <si>
    <t>＊地域循環共生圏を構成する地域（自治体）を記入してください。
＊地域は二つ以上記入してください。</t>
    <rPh sb="16" eb="19">
      <t>ジチタイ</t>
    </rPh>
    <phoneticPr fontId="1"/>
  </si>
  <si>
    <t>＊「別添のとおり」と記入し、ハード対策事業計算ファイルに入力した「想定年間発電電力量」や「法定耐用年数」等の設定根拠・算出過程・引用元に係る具体的資料を添付してください。記入欄には資料番号を記入してください。
＊電力量の試算に当たっては当該地域のデータをもとに計算してください。</t>
    <rPh sb="2" eb="4">
      <t>ベッテン</t>
    </rPh>
    <rPh sb="10" eb="12">
      <t>キニュウ</t>
    </rPh>
    <rPh sb="52" eb="53">
      <t>トウ</t>
    </rPh>
    <rPh sb="76" eb="78">
      <t>テンプ</t>
    </rPh>
    <rPh sb="106" eb="108">
      <t>デンリョク</t>
    </rPh>
    <rPh sb="108" eb="109">
      <t>リョウ</t>
    </rPh>
    <rPh sb="110" eb="112">
      <t>シサン</t>
    </rPh>
    <rPh sb="113" eb="114">
      <t>ア</t>
    </rPh>
    <rPh sb="118" eb="120">
      <t>トウガイ</t>
    </rPh>
    <rPh sb="120" eb="122">
      <t>チイキ</t>
    </rPh>
    <rPh sb="130" eb="132">
      <t>ケイサン</t>
    </rPh>
    <phoneticPr fontId="1"/>
  </si>
  <si>
    <t>１施設</t>
    <rPh sb="1" eb="3">
      <t>シセツ</t>
    </rPh>
    <phoneticPr fontId="1"/>
  </si>
  <si>
    <t>２施設</t>
    <rPh sb="1" eb="3">
      <t>シセツ</t>
    </rPh>
    <phoneticPr fontId="9"/>
  </si>
  <si>
    <t>それ以上</t>
    <rPh sb="2" eb="4">
      <t>イジョウ</t>
    </rPh>
    <phoneticPr fontId="1"/>
  </si>
  <si>
    <t>＊温泉熱等利活用において、バイナリー発電や熱利用を行い、電気や熱を利用する施設の数について、該当する欄に「１」を記入してください。</t>
    <rPh sb="18" eb="20">
      <t>ハツデン</t>
    </rPh>
    <rPh sb="21" eb="22">
      <t>ネツ</t>
    </rPh>
    <rPh sb="22" eb="24">
      <t>リヨウ</t>
    </rPh>
    <rPh sb="25" eb="26">
      <t>オコナ</t>
    </rPh>
    <rPh sb="28" eb="30">
      <t>デンキ</t>
    </rPh>
    <rPh sb="31" eb="32">
      <t>ネツ</t>
    </rPh>
    <rPh sb="33" eb="35">
      <t>リヨウ</t>
    </rPh>
    <rPh sb="37" eb="39">
      <t>シセツ</t>
    </rPh>
    <rPh sb="40" eb="41">
      <t>カズ</t>
    </rPh>
    <rPh sb="46" eb="48">
      <t>ガイトウ</t>
    </rPh>
    <phoneticPr fontId="1"/>
  </si>
  <si>
    <t>⑤事業性</t>
    <rPh sb="1" eb="4">
      <t>ジギョウセイ</t>
    </rPh>
    <phoneticPr fontId="9"/>
  </si>
  <si>
    <t>⑦補助事業の実施スケジュール</t>
    <rPh sb="1" eb="3">
      <t>ホジョ</t>
    </rPh>
    <rPh sb="6" eb="8">
      <t>ジッシ</t>
    </rPh>
    <phoneticPr fontId="9"/>
  </si>
  <si>
    <t>⑧補助事業の実施体制</t>
    <rPh sb="1" eb="3">
      <t>ホジョ</t>
    </rPh>
    <rPh sb="3" eb="5">
      <t>ジギョウ</t>
    </rPh>
    <rPh sb="6" eb="8">
      <t>ジッシ</t>
    </rPh>
    <rPh sb="8" eb="10">
      <t>タイセイ</t>
    </rPh>
    <phoneticPr fontId="9"/>
  </si>
  <si>
    <t>⑨補助事業完了後の運用管理の体制
（設備の保守計画を含む）</t>
    <rPh sb="1" eb="3">
      <t>ホジョ</t>
    </rPh>
    <rPh sb="3" eb="5">
      <t>ジギョウ</t>
    </rPh>
    <rPh sb="5" eb="7">
      <t>カンリョウ</t>
    </rPh>
    <rPh sb="7" eb="8">
      <t>ゴ</t>
    </rPh>
    <rPh sb="9" eb="11">
      <t>ウンヨウ</t>
    </rPh>
    <rPh sb="11" eb="13">
      <t>カンリ</t>
    </rPh>
    <rPh sb="14" eb="16">
      <t>タイセイ</t>
    </rPh>
    <rPh sb="18" eb="20">
      <t>セツビ</t>
    </rPh>
    <rPh sb="21" eb="23">
      <t>ホシュ</t>
    </rPh>
    <rPh sb="23" eb="25">
      <t>ケイカク</t>
    </rPh>
    <rPh sb="26" eb="27">
      <t>フク</t>
    </rPh>
    <phoneticPr fontId="9"/>
  </si>
  <si>
    <t>⑩資金の調達方法</t>
    <rPh sb="1" eb="3">
      <t>シキン</t>
    </rPh>
    <rPh sb="4" eb="6">
      <t>チョウタツ</t>
    </rPh>
    <rPh sb="6" eb="8">
      <t>ホウホウ</t>
    </rPh>
    <phoneticPr fontId="9"/>
  </si>
  <si>
    <t>＊地域での合意形成について、具体的に記入してください。</t>
    <rPh sb="1" eb="3">
      <t>チイキ</t>
    </rPh>
    <rPh sb="5" eb="7">
      <t>ゴウイ</t>
    </rPh>
    <rPh sb="7" eb="9">
      <t>ケイセイ</t>
    </rPh>
    <rPh sb="14" eb="16">
      <t>グタイ</t>
    </rPh>
    <rPh sb="16" eb="17">
      <t>テキ</t>
    </rPh>
    <rPh sb="18" eb="20">
      <t>キニュウ</t>
    </rPh>
    <phoneticPr fontId="9"/>
  </si>
  <si>
    <t>⑪地域の課題解決</t>
    <rPh sb="1" eb="3">
      <t>チイキ</t>
    </rPh>
    <rPh sb="4" eb="6">
      <t>カダイ</t>
    </rPh>
    <rPh sb="6" eb="8">
      <t>カイケツ</t>
    </rPh>
    <phoneticPr fontId="1"/>
  </si>
  <si>
    <t>⑫地域資源の持続性</t>
    <rPh sb="1" eb="3">
      <t>チイキ</t>
    </rPh>
    <rPh sb="3" eb="5">
      <t>シゲン</t>
    </rPh>
    <rPh sb="6" eb="9">
      <t>ジゾクセイ</t>
    </rPh>
    <phoneticPr fontId="1"/>
  </si>
  <si>
    <t>⑬地域循環共生圏を構成する計画地域</t>
    <rPh sb="1" eb="8">
      <t>チイキジュンカンキョウセイケン</t>
    </rPh>
    <rPh sb="9" eb="11">
      <t>コウセイ</t>
    </rPh>
    <rPh sb="13" eb="15">
      <t>ケイカク</t>
    </rPh>
    <rPh sb="15" eb="17">
      <t>チイキ</t>
    </rPh>
    <phoneticPr fontId="1"/>
  </si>
  <si>
    <t>⑭地域での合意形成</t>
    <rPh sb="1" eb="3">
      <t>チイキ</t>
    </rPh>
    <rPh sb="5" eb="7">
      <t>ゴウイ</t>
    </rPh>
    <rPh sb="7" eb="9">
      <t>ケイセイ</t>
    </rPh>
    <phoneticPr fontId="1"/>
  </si>
  <si>
    <t>⑮CO2削減効果の推計値
(年間CO2削減量)</t>
    <rPh sb="4" eb="6">
      <t>サクゲン</t>
    </rPh>
    <rPh sb="6" eb="8">
      <t>コウカ</t>
    </rPh>
    <rPh sb="9" eb="12">
      <t>スイケイチ</t>
    </rPh>
    <rPh sb="14" eb="16">
      <t>ネンカン</t>
    </rPh>
    <rPh sb="19" eb="21">
      <t>サクゲン</t>
    </rPh>
    <rPh sb="21" eb="22">
      <t>リョウ</t>
    </rPh>
    <phoneticPr fontId="1"/>
  </si>
  <si>
    <t>⑯CO2削減効果の算出過程及び根拠</t>
    <rPh sb="4" eb="6">
      <t>サクゲン</t>
    </rPh>
    <rPh sb="6" eb="8">
      <t>コウカ</t>
    </rPh>
    <rPh sb="9" eb="11">
      <t>サンシュツ</t>
    </rPh>
    <rPh sb="11" eb="13">
      <t>カテイ</t>
    </rPh>
    <rPh sb="13" eb="14">
      <t>オヨ</t>
    </rPh>
    <rPh sb="15" eb="17">
      <t>コンキョ</t>
    </rPh>
    <phoneticPr fontId="1"/>
  </si>
  <si>
    <t>①温泉熱等利活用を行う施設について</t>
    <rPh sb="1" eb="3">
      <t>オンセン</t>
    </rPh>
    <rPh sb="3" eb="4">
      <t>ネツ</t>
    </rPh>
    <rPh sb="4" eb="5">
      <t>トウ</t>
    </rPh>
    <rPh sb="5" eb="8">
      <t>リカツヨウ</t>
    </rPh>
    <rPh sb="9" eb="10">
      <t>オコナ</t>
    </rPh>
    <rPh sb="11" eb="13">
      <t>シセツ</t>
    </rPh>
    <phoneticPr fontId="1"/>
  </si>
  <si>
    <t>⑰CO2削減コスト［円/t-CO2］</t>
    <rPh sb="4" eb="6">
      <t>サクゲン</t>
    </rPh>
    <phoneticPr fontId="5"/>
  </si>
  <si>
    <t>⑱経済効果</t>
    <rPh sb="1" eb="3">
      <t>ケイザイ</t>
    </rPh>
    <rPh sb="3" eb="5">
      <t>コウカ</t>
    </rPh>
    <phoneticPr fontId="9"/>
  </si>
  <si>
    <t>別添のとおり　※資料4 参照</t>
    <rPh sb="8" eb="10">
      <t>シリョウ</t>
    </rPh>
    <rPh sb="12" eb="14">
      <t>サンショウ</t>
    </rPh>
    <phoneticPr fontId="1"/>
  </si>
  <si>
    <t>※資料5 参照</t>
    <phoneticPr fontId="9"/>
  </si>
  <si>
    <t>別添のとおり　※資料9 参照</t>
    <rPh sb="8" eb="10">
      <t>シリョウ</t>
    </rPh>
    <rPh sb="12" eb="14">
      <t>サンショウ</t>
    </rPh>
    <phoneticPr fontId="1"/>
  </si>
  <si>
    <t>マスターシート</t>
    <phoneticPr fontId="5"/>
  </si>
  <si>
    <t>＊複数箇所ある場合は、代表的な1箇所を記入し、その他は別紙（様式不問）に記入してください。別紙を添付する場合は、記入欄に資料番号を記入してください。</t>
    <rPh sb="45" eb="47">
      <t>ベッシ</t>
    </rPh>
    <rPh sb="48" eb="50">
      <t>テンプ</t>
    </rPh>
    <rPh sb="52" eb="54">
      <t>バアイ</t>
    </rPh>
    <rPh sb="56" eb="58">
      <t>キニュウ</t>
    </rPh>
    <rPh sb="58" eb="59">
      <t>ラン</t>
    </rPh>
    <rPh sb="60" eb="62">
      <t>シリョウ</t>
    </rPh>
    <rPh sb="62" eb="64">
      <t>バンゴウ</t>
    </rPh>
    <rPh sb="65" eb="67">
      <t>キニュウ</t>
    </rPh>
    <phoneticPr fontId="1"/>
  </si>
  <si>
    <t>※1 都道府県名を記入してください。
※2 記入例：○○区（東京23区）、○○市、○○郡○○町、○○郡○○村
※3 政令指定都市の場合、区名をここに記入してください。
＊複数箇所ある場合は、代表的な1箇所を記入し、その他は別紙（様式不問）に記入してください。別紙を添付する場合は、記入欄は資料番号を記入してください。</t>
    <rPh sb="3" eb="7">
      <t>トドウフケン</t>
    </rPh>
    <rPh sb="7" eb="8">
      <t>メイ</t>
    </rPh>
    <rPh sb="100" eb="102">
      <t>カショ</t>
    </rPh>
    <phoneticPr fontId="1"/>
  </si>
  <si>
    <t>＊本事業の実施により推計されるエネルギー起源二酸化炭素削減効果について記入してください。
＊「ハード対策事業計算ファイル（資料8）」により算出された年間CO2削減量［t-CO2/年］を小数点第２位まで入力してください(単位は自動的に表示されます）。</t>
    <rPh sb="5" eb="7">
      <t>ジッシ</t>
    </rPh>
    <rPh sb="61" eb="63">
      <t>シリョウ</t>
    </rPh>
    <rPh sb="74" eb="76">
      <t>ネンカン</t>
    </rPh>
    <rPh sb="81" eb="82">
      <t>リョウ</t>
    </rPh>
    <rPh sb="92" eb="95">
      <t>ショウスウテン</t>
    </rPh>
    <rPh sb="100" eb="102">
      <t>ニュウリョク</t>
    </rPh>
    <rPh sb="109" eb="111">
      <t>タンイ</t>
    </rPh>
    <rPh sb="112" eb="114">
      <t>ジドウ</t>
    </rPh>
    <rPh sb="114" eb="115">
      <t>テキ</t>
    </rPh>
    <rPh sb="116" eb="118">
      <t>ヒョウジ</t>
    </rPh>
    <phoneticPr fontId="1"/>
  </si>
  <si>
    <t>＊設備等導入及びその後の運用までの事業全体の蓋然性について、可能な限り定量的に示すとともに、その考え方を説明してください。
＊設備等導入及びその後の運用までの事業全体のキャッシュフローを記入してください。
＊想定するパラメータ（例えば、ランニングコストは運営管理費、修繕費も見込まれている。各種租税公課も設定されているなど）についても具体的に記入してください。
＊協会ホームページからPowerPointファイルをダウンロードし、キャッシュフロー図を作成して添付してください。</t>
    <rPh sb="63" eb="65">
      <t>セツビ</t>
    </rPh>
    <rPh sb="65" eb="66">
      <t>トウ</t>
    </rPh>
    <rPh sb="66" eb="68">
      <t>ドウニュウ</t>
    </rPh>
    <rPh sb="114" eb="115">
      <t>タト</t>
    </rPh>
    <rPh sb="127" eb="132">
      <t>ウンエイカンリヒ</t>
    </rPh>
    <rPh sb="133" eb="136">
      <t>シュウゼンヒ</t>
    </rPh>
    <rPh sb="137" eb="139">
      <t>ミコ</t>
    </rPh>
    <rPh sb="145" eb="147">
      <t>カクシュ</t>
    </rPh>
    <rPh sb="147" eb="151">
      <t>ソゼイコウカ</t>
    </rPh>
    <rPh sb="152" eb="154">
      <t>セッテイ</t>
    </rPh>
    <phoneticPr fontId="1"/>
  </si>
  <si>
    <t>本補助事業とSDGｓとの相関</t>
    <rPh sb="0" eb="1">
      <t>ホン</t>
    </rPh>
    <rPh sb="1" eb="3">
      <t>ホジョ</t>
    </rPh>
    <rPh sb="3" eb="5">
      <t>ジギョウ</t>
    </rPh>
    <rPh sb="12" eb="14">
      <t>ソウカン</t>
    </rPh>
    <phoneticPr fontId="9"/>
  </si>
  <si>
    <t>＊本補助事業がＳＤＧｓの１７の目標及びターゲットとどういう相関があるか地域の課題と関連させて説明してください。また、重大なリスク・マイナスの影響を与える場合はその対応案についても説明してください。</t>
    <phoneticPr fontId="9"/>
  </si>
  <si>
    <t>※記入欄が足りない場合は、行の高さを引き伸ばして（行の挿入は不可）記入すること。
※行の高さが４００ピクセルを超える場合には、記入欄には要約を記入し、詳細は別紙を添付すること　　
　（フォントサイズの変更は不可）。
※記入欄には図を挿入せず、別紙に記入すること。
※別紙を添付する場合は、記入欄に資料番号を記入すること。</t>
    <phoneticPr fontId="1"/>
  </si>
  <si>
    <t>＊実施する固有の事業名を記入してください。
＊複数の設備導入事業に応募する場合は、各事業共通の事業名を付けてください。</t>
    <rPh sb="23" eb="25">
      <t>フクスウ</t>
    </rPh>
    <rPh sb="26" eb="28">
      <t>セツビ</t>
    </rPh>
    <rPh sb="28" eb="30">
      <t>ドウニュウ</t>
    </rPh>
    <rPh sb="30" eb="32">
      <t>ジギョウ</t>
    </rPh>
    <rPh sb="33" eb="35">
      <t>オウボ</t>
    </rPh>
    <rPh sb="37" eb="39">
      <t>バアイ</t>
    </rPh>
    <rPh sb="41" eb="44">
      <t>カクジギョウ</t>
    </rPh>
    <rPh sb="44" eb="46">
      <t>キョウツウ</t>
    </rPh>
    <rPh sb="47" eb="49">
      <t>ジギョウ</t>
    </rPh>
    <rPh sb="49" eb="50">
      <t>メイ</t>
    </rPh>
    <rPh sb="51" eb="52">
      <t>ツ</t>
    </rPh>
    <phoneticPr fontId="1"/>
  </si>
  <si>
    <t>１年度目</t>
    <rPh sb="1" eb="3">
      <t>ネンド</t>
    </rPh>
    <rPh sb="3" eb="4">
      <t>メ</t>
    </rPh>
    <phoneticPr fontId="9"/>
  </si>
  <si>
    <t>２年度目</t>
    <rPh sb="1" eb="3">
      <t>ネンド</t>
    </rPh>
    <rPh sb="3" eb="4">
      <t>メ</t>
    </rPh>
    <phoneticPr fontId="9"/>
  </si>
  <si>
    <t>３年度目</t>
    <rPh sb="1" eb="3">
      <t>ネンド</t>
    </rPh>
    <rPh sb="3" eb="4">
      <t>メ</t>
    </rPh>
    <phoneticPr fontId="9"/>
  </si>
  <si>
    <t>＊1年度目に行う事業の「総事業費」「補助対象経費支出予定額」「補助金所要額」を記入してください(単位は自動的に表示されます）。</t>
    <rPh sb="2" eb="4">
      <t>ネンド</t>
    </rPh>
    <rPh sb="4" eb="5">
      <t>メ</t>
    </rPh>
    <rPh sb="6" eb="7">
      <t>オコナ</t>
    </rPh>
    <rPh sb="8" eb="10">
      <t>ジギョウ</t>
    </rPh>
    <rPh sb="12" eb="16">
      <t>ソウジギョウヒ</t>
    </rPh>
    <rPh sb="18" eb="20">
      <t>ホジョ</t>
    </rPh>
    <rPh sb="20" eb="22">
      <t>タイショウ</t>
    </rPh>
    <rPh sb="22" eb="24">
      <t>ケイヒ</t>
    </rPh>
    <rPh sb="24" eb="26">
      <t>シシュツ</t>
    </rPh>
    <rPh sb="26" eb="28">
      <t>ヨテイ</t>
    </rPh>
    <rPh sb="28" eb="29">
      <t>ガク</t>
    </rPh>
    <rPh sb="31" eb="34">
      <t>ホジョキン</t>
    </rPh>
    <rPh sb="34" eb="36">
      <t>ショヨウ</t>
    </rPh>
    <rPh sb="36" eb="37">
      <t>ガク</t>
    </rPh>
    <rPh sb="39" eb="41">
      <t>キニュウ</t>
    </rPh>
    <phoneticPr fontId="9"/>
  </si>
  <si>
    <t>＊2年度目に行う事業の「総事業費」「補助対象経費支出予定額」「補助金所要額」を記入してください(単位は自動的に表示されます）。</t>
    <rPh sb="2" eb="4">
      <t>ネンド</t>
    </rPh>
    <rPh sb="4" eb="5">
      <t>メ</t>
    </rPh>
    <phoneticPr fontId="9"/>
  </si>
  <si>
    <t>＊3年度目に行う事業の「総事業費」「補助対象経費支出予定額」「補助金所要額」を記入してください(単位は自動的に表示されます）。</t>
    <rPh sb="2" eb="4">
      <t>ネンド</t>
    </rPh>
    <rPh sb="4" eb="5">
      <t>メ</t>
    </rPh>
    <phoneticPr fontId="9"/>
  </si>
  <si>
    <t>３.高効率化改修 ②【設備等導入】</t>
    <rPh sb="2" eb="3">
      <t>コウ</t>
    </rPh>
    <rPh sb="3" eb="5">
      <t>コウリツ</t>
    </rPh>
    <rPh sb="5" eb="6">
      <t>カ</t>
    </rPh>
    <rPh sb="6" eb="8">
      <t>カイシュウ</t>
    </rPh>
    <phoneticPr fontId="9"/>
  </si>
  <si>
    <t>３.高効率化改修用 ②【設備等導入】</t>
    <rPh sb="2" eb="3">
      <t>コウ</t>
    </rPh>
    <rPh sb="3" eb="5">
      <t>コウリツ</t>
    </rPh>
    <rPh sb="5" eb="6">
      <t>カ</t>
    </rPh>
    <rPh sb="6" eb="8">
      <t>カイシュウ</t>
    </rPh>
    <rPh sb="8" eb="9">
      <t>ヨウ</t>
    </rPh>
    <phoneticPr fontId="9"/>
  </si>
  <si>
    <t>【別紙１-３-②】</t>
    <rPh sb="1" eb="3">
      <t>ベッシ</t>
    </rPh>
    <phoneticPr fontId="5"/>
  </si>
  <si>
    <t>資金回収年数</t>
    <rPh sb="0" eb="6">
      <t>シキンカイシュウネンスウ</t>
    </rPh>
    <phoneticPr fontId="1"/>
  </si>
  <si>
    <t>＊キャッシュフローにより算出された資金回収年数を記入してください。</t>
    <rPh sb="12" eb="14">
      <t>サンシュツ</t>
    </rPh>
    <rPh sb="17" eb="23">
      <t>シキンカイシュウネンスウ</t>
    </rPh>
    <rPh sb="24" eb="26">
      <t>キニュウ</t>
    </rPh>
    <phoneticPr fontId="1"/>
  </si>
  <si>
    <t>ア．高効率化改修について</t>
    <phoneticPr fontId="9"/>
  </si>
  <si>
    <t>②高効率化改修について</t>
    <rPh sb="1" eb="2">
      <t>コウ</t>
    </rPh>
    <rPh sb="2" eb="4">
      <t>コウリツ</t>
    </rPh>
    <rPh sb="4" eb="5">
      <t>カ</t>
    </rPh>
    <rPh sb="5" eb="7">
      <t>カイシュウ</t>
    </rPh>
    <phoneticPr fontId="9"/>
  </si>
  <si>
    <t>⑥高効率化改修に関するモデル性</t>
    <rPh sb="1" eb="2">
      <t>コウ</t>
    </rPh>
    <rPh sb="2" eb="4">
      <t>コウリツ</t>
    </rPh>
    <rPh sb="4" eb="5">
      <t>カ</t>
    </rPh>
    <rPh sb="5" eb="7">
      <t>カイシュウ</t>
    </rPh>
    <rPh sb="8" eb="9">
      <t>カン</t>
    </rPh>
    <rPh sb="14" eb="15">
      <t>セイ</t>
    </rPh>
    <phoneticPr fontId="1"/>
  </si>
  <si>
    <t>＊高効率化改修による経済効果を、その考え方とともに説明してください。</t>
    <rPh sb="1" eb="2">
      <t>コウ</t>
    </rPh>
    <rPh sb="2" eb="4">
      <t>コウリツ</t>
    </rPh>
    <rPh sb="4" eb="5">
      <t>カ</t>
    </rPh>
    <rPh sb="5" eb="7">
      <t>カイシュウ</t>
    </rPh>
    <rPh sb="10" eb="12">
      <t>ケイザイ</t>
    </rPh>
    <rPh sb="12" eb="14">
      <t>コウカ</t>
    </rPh>
    <rPh sb="18" eb="19">
      <t>カンガ</t>
    </rPh>
    <rPh sb="20" eb="21">
      <t>カタ</t>
    </rPh>
    <rPh sb="25" eb="27">
      <t>セツメイ</t>
    </rPh>
    <phoneticPr fontId="1"/>
  </si>
  <si>
    <t>＊高効率化改修の、設備等の導入及び運用管理等に係る資金の調達方法について具体的に示してください。また、資金の調達にあたっての民間資金活用の可能性についても説明してください。</t>
    <rPh sb="15" eb="16">
      <t>オヨ</t>
    </rPh>
    <phoneticPr fontId="1"/>
  </si>
  <si>
    <t>＊高効率化改修についての、設備等導入後の運用管理に必要な体制とその役割を具体的に記入してください。（運用管理の例として、需給管理、設備のメンテナンス、需要家の増減への対応など。）</t>
    <rPh sb="13" eb="15">
      <t>セツビ</t>
    </rPh>
    <rPh sb="15" eb="16">
      <t>トウ</t>
    </rPh>
    <rPh sb="16" eb="18">
      <t>ドウニュウ</t>
    </rPh>
    <rPh sb="18" eb="19">
      <t>ゴ</t>
    </rPh>
    <rPh sb="20" eb="22">
      <t>ウンヨウ</t>
    </rPh>
    <rPh sb="22" eb="24">
      <t>カンリ</t>
    </rPh>
    <rPh sb="25" eb="27">
      <t>ヒツヨウ</t>
    </rPh>
    <rPh sb="28" eb="30">
      <t>タイセイ</t>
    </rPh>
    <rPh sb="33" eb="35">
      <t>ヤクワリ</t>
    </rPh>
    <rPh sb="36" eb="39">
      <t>グタイテキ</t>
    </rPh>
    <rPh sb="40" eb="42">
      <t>キニュウ</t>
    </rPh>
    <rPh sb="50" eb="52">
      <t>ウンヨウ</t>
    </rPh>
    <rPh sb="52" eb="54">
      <t>カンリ</t>
    </rPh>
    <rPh sb="55" eb="56">
      <t>レイ</t>
    </rPh>
    <rPh sb="60" eb="62">
      <t>ジュキュウ</t>
    </rPh>
    <rPh sb="62" eb="64">
      <t>カンリ</t>
    </rPh>
    <rPh sb="65" eb="67">
      <t>セツビ</t>
    </rPh>
    <rPh sb="75" eb="78">
      <t>ジュヨウカ</t>
    </rPh>
    <rPh sb="79" eb="81">
      <t>ゾウゲン</t>
    </rPh>
    <rPh sb="83" eb="85">
      <t>タイオウ</t>
    </rPh>
    <phoneticPr fontId="1"/>
  </si>
  <si>
    <t>＊高効率化改修についての、設備等導入に係る実施体制を記入してください。なお、誰が何をするのか、特に代表事業者と共同事業者がどういう役割を果たすのかを記入してください。</t>
    <rPh sb="21" eb="23">
      <t>ジッシ</t>
    </rPh>
    <rPh sb="74" eb="76">
      <t>キニュウ</t>
    </rPh>
    <phoneticPr fontId="1"/>
  </si>
  <si>
    <t>＊高効率化改修についての、設備等導入に係る工程（発注時期、設計期間、部品等調達・製造工期、納品・納入予定時期等）を記入してください。</t>
    <phoneticPr fontId="9"/>
  </si>
  <si>
    <t>＊高効率化改修温泉熱等の利活用について、技術やシステムにモデル性があり、今後の地域における温泉熱の利活用方法の牽引役・契機等となり得ることを説明してください。</t>
    <rPh sb="7" eb="9">
      <t>オンセン</t>
    </rPh>
    <rPh sb="9" eb="10">
      <t>ネツ</t>
    </rPh>
    <rPh sb="10" eb="11">
      <t>トウ</t>
    </rPh>
    <rPh sb="12" eb="15">
      <t>リカツヨウ</t>
    </rPh>
    <rPh sb="31" eb="32">
      <t>セイ</t>
    </rPh>
    <rPh sb="39" eb="41">
      <t>チイキ</t>
    </rPh>
    <rPh sb="45" eb="47">
      <t>オンセン</t>
    </rPh>
    <rPh sb="47" eb="48">
      <t>ネツ</t>
    </rPh>
    <rPh sb="49" eb="52">
      <t>リカツヨウ</t>
    </rPh>
    <rPh sb="52" eb="54">
      <t>ホウホウ</t>
    </rPh>
    <phoneticPr fontId="1"/>
  </si>
  <si>
    <t>＊高効率化改修するために導入する設備等について、検討項目（エネルギー需要、コスト、CO2削減効果等）と、導入にあたりその適否を決めた検討方法を記入してください。
＊仕様書・カタログ等を添付し、補助対象設備の要件を満たしていることを示してください。
＊設備等の所有者が共同事業者となる場合、各設備の名称に設備ごとの所有者名を併記してください。</t>
    <rPh sb="96" eb="98">
      <t>ホジョ</t>
    </rPh>
    <rPh sb="98" eb="100">
      <t>タイショウ</t>
    </rPh>
    <rPh sb="100" eb="102">
      <t>セツビ</t>
    </rPh>
    <rPh sb="103" eb="105">
      <t>ヨウケン</t>
    </rPh>
    <rPh sb="106" eb="107">
      <t>ミ</t>
    </rPh>
    <rPh sb="115" eb="116">
      <t>シメ</t>
    </rPh>
    <rPh sb="125" eb="127">
      <t>セツビ</t>
    </rPh>
    <rPh sb="127" eb="128">
      <t>トウ</t>
    </rPh>
    <rPh sb="129" eb="132">
      <t>ショユウシャ</t>
    </rPh>
    <rPh sb="133" eb="135">
      <t>キョウドウ</t>
    </rPh>
    <rPh sb="135" eb="137">
      <t>ジギョウ</t>
    </rPh>
    <rPh sb="137" eb="138">
      <t>シャ</t>
    </rPh>
    <rPh sb="141" eb="143">
      <t>バアイ</t>
    </rPh>
    <rPh sb="144" eb="145">
      <t>カク</t>
    </rPh>
    <rPh sb="145" eb="147">
      <t>セツビ</t>
    </rPh>
    <rPh sb="148" eb="150">
      <t>メイショウ</t>
    </rPh>
    <rPh sb="151" eb="153">
      <t>セツビ</t>
    </rPh>
    <rPh sb="158" eb="159">
      <t>シャ</t>
    </rPh>
    <rPh sb="161" eb="163">
      <t>ヘイキ</t>
    </rPh>
    <phoneticPr fontId="1"/>
  </si>
  <si>
    <t>＊高効率化改修の、エネルギー需要量について記入してください。
＊エネルギー需要量については（需要家ごとに年間の変動を把握するため、時間単位、季節単位等で調査する等）算定根拠についても記入してください。</t>
    <rPh sb="21" eb="23">
      <t>キニュウ</t>
    </rPh>
    <rPh sb="37" eb="39">
      <t>ジュヨウ</t>
    </rPh>
    <rPh sb="39" eb="40">
      <t>リョウ</t>
    </rPh>
    <rPh sb="52" eb="54">
      <t>ネンカン</t>
    </rPh>
    <rPh sb="55" eb="57">
      <t>ヘンドウ</t>
    </rPh>
    <rPh sb="58" eb="60">
      <t>ハアク</t>
    </rPh>
    <rPh sb="74" eb="75">
      <t>トウ</t>
    </rPh>
    <rPh sb="76" eb="78">
      <t>チョウサ</t>
    </rPh>
    <rPh sb="80" eb="81">
      <t>トウ</t>
    </rPh>
    <rPh sb="82" eb="84">
      <t>サンテイ</t>
    </rPh>
    <rPh sb="84" eb="86">
      <t>コンキョ</t>
    </rPh>
    <rPh sb="91" eb="93">
      <t>キニュウ</t>
    </rPh>
    <phoneticPr fontId="1"/>
  </si>
  <si>
    <t>＊高効率化改修について、どのような設備等を導入し、どのようなシステムとするのか、過去の実績と将来の動向を踏まえて、どういう考えで実現するのか記入してください。
＊全体のシステムフロー図を定量的な情報（導入する設備の容量、エネルギーバランス等）と併せて別紙で作成し添付してください。容量についてはその容量とした根拠も記入してください。記入欄には、別紙の資料番号を記入してください。</t>
    <rPh sb="19" eb="20">
      <t>トウ</t>
    </rPh>
    <rPh sb="40" eb="42">
      <t>カコ</t>
    </rPh>
    <rPh sb="43" eb="45">
      <t>ジッセキ</t>
    </rPh>
    <rPh sb="46" eb="48">
      <t>ショウライ</t>
    </rPh>
    <rPh sb="49" eb="51">
      <t>ドウコウ</t>
    </rPh>
    <rPh sb="52" eb="53">
      <t>フ</t>
    </rPh>
    <rPh sb="61" eb="62">
      <t>カンガ</t>
    </rPh>
    <rPh sb="64" eb="66">
      <t>ジツゲン</t>
    </rPh>
    <rPh sb="70" eb="72">
      <t>キニュウ</t>
    </rPh>
    <rPh sb="140" eb="142">
      <t>ヨウリョウ</t>
    </rPh>
    <rPh sb="149" eb="151">
      <t>ヨウリョウ</t>
    </rPh>
    <rPh sb="154" eb="156">
      <t>コンキョ</t>
    </rPh>
    <rPh sb="157" eb="159">
      <t>キニュウ</t>
    </rPh>
    <phoneticPr fontId="1"/>
  </si>
  <si>
    <t>　</t>
    <phoneticPr fontId="1"/>
  </si>
  <si>
    <t>他の補助金との関係②</t>
    <rPh sb="0" eb="1">
      <t>ホカ</t>
    </rPh>
    <rPh sb="2" eb="5">
      <t>ホジョキン</t>
    </rPh>
    <rPh sb="7" eb="9">
      <t>カンケイ</t>
    </rPh>
    <phoneticPr fontId="1"/>
  </si>
  <si>
    <t>他の補助金との関係①</t>
    <rPh sb="0" eb="1">
      <t>ホカ</t>
    </rPh>
    <rPh sb="2" eb="5">
      <t>ホジョキン</t>
    </rPh>
    <rPh sb="7" eb="9">
      <t>カンケイ</t>
    </rPh>
    <phoneticPr fontId="1"/>
  </si>
  <si>
    <t>事業実施
スケジュール</t>
    <rPh sb="0" eb="2">
      <t>ジギョウ</t>
    </rPh>
    <rPh sb="2" eb="4">
      <t>ジッシ</t>
    </rPh>
    <phoneticPr fontId="1"/>
  </si>
  <si>
    <t>事業の実施体制</t>
    <rPh sb="0" eb="2">
      <t>ジギョウ</t>
    </rPh>
    <rPh sb="3" eb="5">
      <t>ジッシ</t>
    </rPh>
    <rPh sb="5" eb="7">
      <t>タイセイ</t>
    </rPh>
    <phoneticPr fontId="1"/>
  </si>
  <si>
    <t>③　①の回収見込み年数（①／②年）</t>
    <phoneticPr fontId="1"/>
  </si>
  <si>
    <t>事業の目的</t>
    <rPh sb="0" eb="2">
      <t>ジギョウ</t>
    </rPh>
    <rPh sb="3" eb="5">
      <t>モクテキ</t>
    </rPh>
    <phoneticPr fontId="1"/>
  </si>
  <si>
    <t>追加</t>
    <rPh sb="0" eb="2">
      <t>ツイカ</t>
    </rPh>
    <phoneticPr fontId="1"/>
  </si>
  <si>
    <t>交換</t>
    <rPh sb="0" eb="2">
      <t>コウカン</t>
    </rPh>
    <phoneticPr fontId="1"/>
  </si>
  <si>
    <t>対策名称</t>
    <rPh sb="0" eb="2">
      <t>タイサク</t>
    </rPh>
    <rPh sb="2" eb="4">
      <t>メイショウ</t>
    </rPh>
    <phoneticPr fontId="1"/>
  </si>
  <si>
    <t>施設概要</t>
    <rPh sb="0" eb="2">
      <t>シセツ</t>
    </rPh>
    <rPh sb="2" eb="4">
      <t>ガイヨウ</t>
    </rPh>
    <phoneticPr fontId="1"/>
  </si>
  <si>
    <t>区画住所</t>
    <rPh sb="0" eb="2">
      <t>クカク</t>
    </rPh>
    <rPh sb="2" eb="4">
      <t>ジュウショ</t>
    </rPh>
    <phoneticPr fontId="1"/>
  </si>
  <si>
    <t>事業実施場所等</t>
    <rPh sb="0" eb="2">
      <t>ジギョウ</t>
    </rPh>
    <rPh sb="2" eb="4">
      <t>ジッシ</t>
    </rPh>
    <rPh sb="4" eb="6">
      <t>バショ</t>
    </rPh>
    <rPh sb="6" eb="7">
      <t>トウ</t>
    </rPh>
    <phoneticPr fontId="1"/>
  </si>
  <si>
    <t>E-mail</t>
    <phoneticPr fontId="1"/>
  </si>
  <si>
    <t>電話番号</t>
  </si>
  <si>
    <t>氏名</t>
  </si>
  <si>
    <t>法人番号（半角）</t>
    <phoneticPr fontId="1"/>
  </si>
  <si>
    <t>FAX番号</t>
    <rPh sb="3" eb="5">
      <t>バンゴウ</t>
    </rPh>
    <phoneticPr fontId="1"/>
  </si>
  <si>
    <t>〒</t>
    <phoneticPr fontId="1"/>
  </si>
  <si>
    <t>勤務先住所</t>
  </si>
  <si>
    <t>フリガナ</t>
    <phoneticPr fontId="1"/>
  </si>
  <si>
    <t>役職</t>
  </si>
  <si>
    <t>部署</t>
  </si>
  <si>
    <t>事務連絡先</t>
    <rPh sb="0" eb="2">
      <t>ジム</t>
    </rPh>
    <rPh sb="2" eb="5">
      <t>レンラクサキ</t>
    </rPh>
    <phoneticPr fontId="1"/>
  </si>
  <si>
    <t>注）　民間企業の場合のみ記入</t>
    <rPh sb="0" eb="1">
      <t>チュウ</t>
    </rPh>
    <rPh sb="3" eb="5">
      <t>ミンカン</t>
    </rPh>
    <rPh sb="5" eb="7">
      <t>キギョウ</t>
    </rPh>
    <rPh sb="8" eb="10">
      <t>バアイ</t>
    </rPh>
    <rPh sb="12" eb="14">
      <t>キニュウ</t>
    </rPh>
    <phoneticPr fontId="1"/>
  </si>
  <si>
    <t>資本金</t>
    <rPh sb="0" eb="3">
      <t>シホンキン</t>
    </rPh>
    <phoneticPr fontId="1"/>
  </si>
  <si>
    <t>事業実施責任者・役職</t>
    <rPh sb="0" eb="2">
      <t>ジギョウ</t>
    </rPh>
    <rPh sb="2" eb="4">
      <t>ジッシ</t>
    </rPh>
    <rPh sb="4" eb="7">
      <t>セキニンシャ</t>
    </rPh>
    <rPh sb="8" eb="10">
      <t>ヤクショク</t>
    </rPh>
    <phoneticPr fontId="1"/>
  </si>
  <si>
    <t>産業分類</t>
    <rPh sb="0" eb="2">
      <t>サンギョウ</t>
    </rPh>
    <rPh sb="2" eb="4">
      <t>ブンルイ</t>
    </rPh>
    <phoneticPr fontId="1"/>
  </si>
  <si>
    <t>主な業務内容</t>
  </si>
  <si>
    <t>所在地</t>
    <phoneticPr fontId="1"/>
  </si>
  <si>
    <t>団体概要</t>
    <rPh sb="0" eb="2">
      <t>ダンタイ</t>
    </rPh>
    <rPh sb="2" eb="4">
      <t>ガイヨウ</t>
    </rPh>
    <phoneticPr fontId="1"/>
  </si>
  <si>
    <t>③CO21ｔあたりの削減コスト</t>
    <phoneticPr fontId="1"/>
  </si>
  <si>
    <t>項目</t>
    <rPh sb="0" eb="2">
      <t>コウモク</t>
    </rPh>
    <phoneticPr fontId="1"/>
  </si>
  <si>
    <t>記入欄</t>
    <rPh sb="0" eb="2">
      <t>キニュウ</t>
    </rPh>
    <rPh sb="2" eb="3">
      <t>ラン</t>
    </rPh>
    <phoneticPr fontId="1"/>
  </si>
  <si>
    <t>法人番号（半角）</t>
    <rPh sb="0" eb="2">
      <t>ホウジン</t>
    </rPh>
    <rPh sb="2" eb="4">
      <t>バンゴウ</t>
    </rPh>
    <rPh sb="5" eb="7">
      <t>ハンカク</t>
    </rPh>
    <phoneticPr fontId="1"/>
  </si>
  <si>
    <t>郵便番号</t>
    <rPh sb="0" eb="2">
      <t>ユウビン</t>
    </rPh>
    <rPh sb="2" eb="4">
      <t>バンゴウ</t>
    </rPh>
    <phoneticPr fontId="1"/>
  </si>
  <si>
    <t>所在地</t>
    <rPh sb="0" eb="3">
      <t>ショザイチ</t>
    </rPh>
    <phoneticPr fontId="1"/>
  </si>
  <si>
    <t>主な業務内容</t>
    <phoneticPr fontId="1"/>
  </si>
  <si>
    <t>産業分類</t>
    <phoneticPr fontId="1"/>
  </si>
  <si>
    <t>事業実施責任者名・役職</t>
    <rPh sb="7" eb="8">
      <t>メイ</t>
    </rPh>
    <phoneticPr fontId="1"/>
  </si>
  <si>
    <t>資本金</t>
    <phoneticPr fontId="1"/>
  </si>
  <si>
    <t>事務連絡先</t>
    <phoneticPr fontId="1"/>
  </si>
  <si>
    <t>所属部署</t>
    <rPh sb="0" eb="2">
      <t>ショゾク</t>
    </rPh>
    <rPh sb="2" eb="4">
      <t>ブショ</t>
    </rPh>
    <phoneticPr fontId="1"/>
  </si>
  <si>
    <t>勤務先住所</t>
    <rPh sb="0" eb="3">
      <t>キンムサキ</t>
    </rPh>
    <rPh sb="3" eb="5">
      <t>ジュウショ</t>
    </rPh>
    <phoneticPr fontId="1"/>
  </si>
  <si>
    <t>電話番号</t>
    <rPh sb="0" eb="2">
      <t>デンワ</t>
    </rPh>
    <rPh sb="2" eb="4">
      <t>バンゴウ</t>
    </rPh>
    <phoneticPr fontId="1"/>
  </si>
  <si>
    <t>共同事業者</t>
    <rPh sb="0" eb="2">
      <t>キョウドウ</t>
    </rPh>
    <rPh sb="2" eb="4">
      <t>ジギョウ</t>
    </rPh>
    <rPh sb="4" eb="5">
      <t>シャ</t>
    </rPh>
    <phoneticPr fontId="1"/>
  </si>
  <si>
    <t>　団体名</t>
    <rPh sb="1" eb="3">
      <t>ダンタイ</t>
    </rPh>
    <rPh sb="3" eb="4">
      <t>メイ</t>
    </rPh>
    <phoneticPr fontId="1"/>
  </si>
  <si>
    <t>法人番号</t>
    <rPh sb="0" eb="4">
      <t>ホウジンバンゴウ</t>
    </rPh>
    <phoneticPr fontId="1"/>
  </si>
  <si>
    <t>事業実施責任者</t>
    <rPh sb="0" eb="2">
      <t>ジギョウ</t>
    </rPh>
    <rPh sb="2" eb="4">
      <t>ジッシ</t>
    </rPh>
    <rPh sb="4" eb="7">
      <t>セキニンシャ</t>
    </rPh>
    <phoneticPr fontId="1"/>
  </si>
  <si>
    <t>所属部署・役職名</t>
    <rPh sb="0" eb="2">
      <t>ショゾク</t>
    </rPh>
    <rPh sb="2" eb="4">
      <t>ブショ</t>
    </rPh>
    <rPh sb="5" eb="7">
      <t>ヤクショク</t>
    </rPh>
    <rPh sb="7" eb="8">
      <t>メイ</t>
    </rPh>
    <phoneticPr fontId="1"/>
  </si>
  <si>
    <t>E-mailｱﾄﾞﾚｽ</t>
    <phoneticPr fontId="1"/>
  </si>
  <si>
    <t>区画住所</t>
    <rPh sb="0" eb="4">
      <t>クカクジュウショ</t>
    </rPh>
    <phoneticPr fontId="1"/>
  </si>
  <si>
    <t>施設概要</t>
    <rPh sb="0" eb="4">
      <t>シセツガイヨウ</t>
    </rPh>
    <phoneticPr fontId="1"/>
  </si>
  <si>
    <t>施設を構成する主な設備</t>
    <phoneticPr fontId="1"/>
  </si>
  <si>
    <t>設備の種類</t>
  </si>
  <si>
    <t>事業の目的</t>
    <rPh sb="3" eb="5">
      <t>モクテキ</t>
    </rPh>
    <phoneticPr fontId="1"/>
  </si>
  <si>
    <t>事　業　の　効　果</t>
    <rPh sb="0" eb="1">
      <t>コト</t>
    </rPh>
    <rPh sb="2" eb="3">
      <t>ゴウ</t>
    </rPh>
    <rPh sb="6" eb="7">
      <t>コウ</t>
    </rPh>
    <rPh sb="8" eb="9">
      <t>ハテ</t>
    </rPh>
    <phoneticPr fontId="1"/>
  </si>
  <si>
    <t>【CO2削減効果】（複数年度事業の場合は、各年度の合計値を用いる）</t>
  </si>
  <si>
    <t>【事業の資金回収・利益の見通し】</t>
  </si>
  <si>
    <t>①補助事業のイニシャルコストのうち自己負担額　</t>
  </si>
  <si>
    <t>②補助事業による年間の光熱費の減少額</t>
    <phoneticPr fontId="1"/>
  </si>
  <si>
    <t>【費用対効果】（複数年度事業の場合は、各年度の合計値を用いる）</t>
  </si>
  <si>
    <t>①法定耐用年数</t>
    <phoneticPr fontId="1"/>
  </si>
  <si>
    <t>②本事業によるCO2削減量　/ 補助基本額</t>
    <phoneticPr fontId="1"/>
  </si>
  <si>
    <t>事業の実施体制</t>
    <phoneticPr fontId="1"/>
  </si>
  <si>
    <t>資金計画</t>
    <rPh sb="0" eb="4">
      <t>シキンケイカク</t>
    </rPh>
    <phoneticPr fontId="1"/>
  </si>
  <si>
    <t>①補助事業者自身</t>
    <rPh sb="1" eb="8">
      <t>ホジョジギョウシャジシン</t>
    </rPh>
    <phoneticPr fontId="1"/>
  </si>
  <si>
    <t>②その他</t>
    <rPh sb="3" eb="4">
      <t>タ</t>
    </rPh>
    <phoneticPr fontId="1"/>
  </si>
  <si>
    <t>事業実施スケジュール</t>
    <phoneticPr fontId="1"/>
  </si>
  <si>
    <t>他の補助金との関係①</t>
    <phoneticPr fontId="1"/>
  </si>
  <si>
    <t>他の補助金との関係②</t>
    <phoneticPr fontId="1"/>
  </si>
  <si>
    <t>別紙2より</t>
    <rPh sb="0" eb="2">
      <t>ベッシ</t>
    </rPh>
    <phoneticPr fontId="1"/>
  </si>
  <si>
    <t>補助対象経費支出予定額</t>
    <rPh sb="0" eb="2">
      <t>ホジョ</t>
    </rPh>
    <rPh sb="2" eb="4">
      <t>タイショウ</t>
    </rPh>
    <rPh sb="4" eb="6">
      <t>ケイヒ</t>
    </rPh>
    <rPh sb="6" eb="8">
      <t>シシュツ</t>
    </rPh>
    <rPh sb="8" eb="10">
      <t>ヨテイ</t>
    </rPh>
    <rPh sb="10" eb="11">
      <t>ガク</t>
    </rPh>
    <phoneticPr fontId="1"/>
  </si>
  <si>
    <t>補助金所要額</t>
    <rPh sb="0" eb="3">
      <t>ホジョキン</t>
    </rPh>
    <rPh sb="3" eb="5">
      <t>ショヨウ</t>
    </rPh>
    <rPh sb="5" eb="6">
      <t>ガク</t>
    </rPh>
    <phoneticPr fontId="1"/>
  </si>
  <si>
    <t>事業実施場所</t>
    <rPh sb="0" eb="6">
      <t>ジギョウジッシバショ</t>
    </rPh>
    <phoneticPr fontId="13"/>
  </si>
  <si>
    <t>事業の性格</t>
    <phoneticPr fontId="13"/>
  </si>
  <si>
    <t>事業のモデル性</t>
    <phoneticPr fontId="13"/>
  </si>
  <si>
    <t>補助事業の今後の活用・展開の見通し</t>
    <phoneticPr fontId="13"/>
  </si>
  <si>
    <t>事業による直接効果</t>
    <phoneticPr fontId="13"/>
  </si>
  <si>
    <t>住所</t>
    <phoneticPr fontId="1"/>
  </si>
  <si>
    <t>代表名の職・氏名</t>
    <rPh sb="4" eb="5">
      <t>ショク</t>
    </rPh>
    <rPh sb="6" eb="8">
      <t>シメイ</t>
    </rPh>
    <phoneticPr fontId="1"/>
  </si>
  <si>
    <r>
      <rPr>
        <sz val="9"/>
        <rFont val="ＭＳ 明朝"/>
        <family val="1"/>
        <charset val="128"/>
      </rPr>
      <t>＊　補助事業の実施体制について、補助事業者内の施行管理や経理等の体制、設備の保守計画を含め記入する。</t>
    </r>
    <r>
      <rPr>
        <sz val="10"/>
        <rFont val="ＭＳ 明朝"/>
        <family val="1"/>
        <charset val="128"/>
      </rPr>
      <t xml:space="preserve">
</t>
    </r>
    <rPh sb="2" eb="4">
      <t>ホジョ</t>
    </rPh>
    <rPh sb="4" eb="6">
      <t>ジギョウ</t>
    </rPh>
    <rPh sb="7" eb="9">
      <t>ジッシ</t>
    </rPh>
    <rPh sb="9" eb="11">
      <t>タイセイ</t>
    </rPh>
    <rPh sb="16" eb="18">
      <t>ホジョ</t>
    </rPh>
    <rPh sb="18" eb="21">
      <t>ジギョウシャ</t>
    </rPh>
    <rPh sb="21" eb="22">
      <t>ナイ</t>
    </rPh>
    <rPh sb="23" eb="25">
      <t>セコウ</t>
    </rPh>
    <rPh sb="25" eb="27">
      <t>カンリ</t>
    </rPh>
    <rPh sb="28" eb="30">
      <t>ケイリ</t>
    </rPh>
    <rPh sb="30" eb="31">
      <t>トウ</t>
    </rPh>
    <rPh sb="32" eb="34">
      <t>タイセイ</t>
    </rPh>
    <rPh sb="35" eb="37">
      <t>セツビ</t>
    </rPh>
    <rPh sb="38" eb="42">
      <t>ホシュケイカク</t>
    </rPh>
    <rPh sb="43" eb="44">
      <t>フク</t>
    </rPh>
    <rPh sb="45" eb="47">
      <t>キニュウ</t>
    </rPh>
    <phoneticPr fontId="1"/>
  </si>
  <si>
    <t>注</t>
    <phoneticPr fontId="1"/>
  </si>
  <si>
    <t>氏名又は名称</t>
    <rPh sb="0" eb="2">
      <t>シメイ</t>
    </rPh>
    <rPh sb="2" eb="3">
      <t>マタ</t>
    </rPh>
    <rPh sb="4" eb="6">
      <t>メイショウ</t>
    </rPh>
    <phoneticPr fontId="1"/>
  </si>
  <si>
    <t>申請者</t>
    <rPh sb="0" eb="3">
      <t>シンセイシャ</t>
    </rPh>
    <phoneticPr fontId="1"/>
  </si>
  <si>
    <t>応募申請書</t>
    <rPh sb="0" eb="2">
      <t>オウボ</t>
    </rPh>
    <rPh sb="2" eb="5">
      <t>シンセイショ</t>
    </rPh>
    <phoneticPr fontId="1"/>
  </si>
  <si>
    <t>標記について、以下の必要書類を添えて申請します。</t>
    <phoneticPr fontId="1"/>
  </si>
  <si>
    <t>３．応募者の業務概要及び定款又は寄附行為</t>
  </si>
  <si>
    <t>４．応募者の経理状況説明書（直近２決算期の貸借対照表及び損益計算書）</t>
  </si>
  <si>
    <t>５．その他参考資料</t>
  </si>
  <si>
    <r>
      <t>≪担当者≫　</t>
    </r>
    <r>
      <rPr>
        <sz val="10"/>
        <color indexed="8"/>
        <rFont val="ＭＳ 明朝"/>
        <family val="1"/>
        <charset val="128"/>
      </rPr>
      <t>※別紙１から自動的に転記されます</t>
    </r>
    <rPh sb="1" eb="4">
      <t>タントウシャ</t>
    </rPh>
    <rPh sb="7" eb="9">
      <t>ベッシ</t>
    </rPh>
    <rPh sb="12" eb="15">
      <t>ジドウテキ</t>
    </rPh>
    <rPh sb="16" eb="18">
      <t>テンキ</t>
    </rPh>
    <phoneticPr fontId="1"/>
  </si>
  <si>
    <t>郵便番号</t>
    <rPh sb="0" eb="4">
      <t>ユウビンバンゴウ</t>
    </rPh>
    <phoneticPr fontId="1"/>
  </si>
  <si>
    <t>：</t>
    <phoneticPr fontId="1"/>
  </si>
  <si>
    <t>住　所</t>
    <rPh sb="0" eb="1">
      <t>スミ</t>
    </rPh>
    <rPh sb="2" eb="3">
      <t>ショ</t>
    </rPh>
    <phoneticPr fontId="1"/>
  </si>
  <si>
    <t>役職名</t>
    <rPh sb="0" eb="2">
      <t>ヤクショク</t>
    </rPh>
    <rPh sb="2" eb="3">
      <t>メイ</t>
    </rPh>
    <phoneticPr fontId="1"/>
  </si>
  <si>
    <t>氏　名</t>
    <rPh sb="0" eb="1">
      <t>シ</t>
    </rPh>
    <rPh sb="2" eb="3">
      <t>メイ</t>
    </rPh>
    <phoneticPr fontId="1"/>
  </si>
  <si>
    <t>ＴＥＬ</t>
    <phoneticPr fontId="1"/>
  </si>
  <si>
    <t>ＦＡＸ</t>
    <phoneticPr fontId="1"/>
  </si>
  <si>
    <t>Ｅ－mail</t>
    <phoneticPr fontId="1"/>
  </si>
  <si>
    <t>　個人企業の場合は、業務概要及び定款又は寄附行為として、住民票の原本（発行後３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phoneticPr fontId="1"/>
  </si>
  <si>
    <t>　応募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また、地方公共団体が申請する場合は、申請年度の予算書を添付すること。</t>
    <phoneticPr fontId="1"/>
  </si>
  <si>
    <t>応募申請時提出書類等一覧　</t>
    <rPh sb="0" eb="2">
      <t>オウボ</t>
    </rPh>
    <rPh sb="2" eb="4">
      <t>シンセイ</t>
    </rPh>
    <rPh sb="4" eb="5">
      <t>ジ</t>
    </rPh>
    <rPh sb="5" eb="7">
      <t>テイシュツ</t>
    </rPh>
    <rPh sb="7" eb="9">
      <t>ショルイ</t>
    </rPh>
    <rPh sb="9" eb="10">
      <t>トウ</t>
    </rPh>
    <rPh sb="10" eb="12">
      <t>イチラン</t>
    </rPh>
    <phoneticPr fontId="1"/>
  </si>
  <si>
    <t>令和７年度脱炭素成長型経済構造移行推進対策費補助金</t>
    <phoneticPr fontId="1"/>
  </si>
  <si>
    <t>令和７年</t>
    <phoneticPr fontId="19"/>
  </si>
  <si>
    <t>従業員数</t>
    <rPh sb="0" eb="3">
      <t>ジュウギョウイン</t>
    </rPh>
    <rPh sb="3" eb="4">
      <t>スウ</t>
    </rPh>
    <phoneticPr fontId="15"/>
  </si>
  <si>
    <t>①</t>
    <phoneticPr fontId="15"/>
  </si>
  <si>
    <t>＜製品名及び型番・製品番号等、対象設備が特定できる名称を記入＞</t>
    <phoneticPr fontId="1"/>
  </si>
  <si>
    <t xml:space="preserve">代表企業
</t>
    <rPh sb="2" eb="4">
      <t>キギョウ</t>
    </rPh>
    <phoneticPr fontId="1"/>
  </si>
  <si>
    <t>SBT中小企業(代表企業が中小企業の場合)</t>
    <rPh sb="3" eb="5">
      <t>チュウショウ</t>
    </rPh>
    <rPh sb="5" eb="7">
      <t>キギョウ</t>
    </rPh>
    <rPh sb="8" eb="10">
      <t>ダイヒョウ</t>
    </rPh>
    <rPh sb="10" eb="12">
      <t>キギョウ</t>
    </rPh>
    <rPh sb="13" eb="15">
      <t>チュウショウ</t>
    </rPh>
    <rPh sb="15" eb="17">
      <t>キギョウ</t>
    </rPh>
    <rPh sb="18" eb="20">
      <t>バアイ</t>
    </rPh>
    <phoneticPr fontId="22"/>
  </si>
  <si>
    <t>再エネ100宣言RE Action</t>
    <rPh sb="0" eb="1">
      <t>サイ</t>
    </rPh>
    <rPh sb="6" eb="8">
      <t>センゲン</t>
    </rPh>
    <phoneticPr fontId="22"/>
  </si>
  <si>
    <t>代表事業者の設備更新実施場所において、ISO14001を取得</t>
    <rPh sb="0" eb="2">
      <t>ダイヒョウ</t>
    </rPh>
    <rPh sb="2" eb="4">
      <t>ジギョウ</t>
    </rPh>
    <rPh sb="4" eb="5">
      <t>シャ</t>
    </rPh>
    <rPh sb="6" eb="8">
      <t>セツビ</t>
    </rPh>
    <rPh sb="8" eb="10">
      <t>コウシン</t>
    </rPh>
    <rPh sb="10" eb="12">
      <t>ジッシ</t>
    </rPh>
    <rPh sb="12" eb="14">
      <t>バショ</t>
    </rPh>
    <rPh sb="28" eb="30">
      <t>シュトク</t>
    </rPh>
    <phoneticPr fontId="22"/>
  </si>
  <si>
    <t>GXリーグ参画</t>
    <rPh sb="5" eb="7">
      <t>サンカク</t>
    </rPh>
    <phoneticPr fontId="22"/>
  </si>
  <si>
    <t>パートナーシップ宣言(内容を下欄に記載）</t>
    <rPh sb="8" eb="10">
      <t>センゲン</t>
    </rPh>
    <rPh sb="11" eb="13">
      <t>ナイヨウ</t>
    </rPh>
    <rPh sb="14" eb="16">
      <t>カラン</t>
    </rPh>
    <rPh sb="17" eb="19">
      <t>キサイ</t>
    </rPh>
    <phoneticPr fontId="22"/>
  </si>
  <si>
    <t>デコ活応援団への参画</t>
    <rPh sb="2" eb="3">
      <t>カツ</t>
    </rPh>
    <rPh sb="3" eb="6">
      <t>オウエンダン</t>
    </rPh>
    <rPh sb="8" eb="10">
      <t>サンカク</t>
    </rPh>
    <phoneticPr fontId="23"/>
  </si>
  <si>
    <t>デコ活宣言の実施</t>
    <rPh sb="2" eb="3">
      <t>カツ</t>
    </rPh>
    <rPh sb="3" eb="5">
      <t>センゲン</t>
    </rPh>
    <rPh sb="6" eb="8">
      <t>ジッシ</t>
    </rPh>
    <phoneticPr fontId="23"/>
  </si>
  <si>
    <t>宣言日</t>
    <rPh sb="0" eb="2">
      <t>センゲン</t>
    </rPh>
    <rPh sb="2" eb="3">
      <t>ビ</t>
    </rPh>
    <phoneticPr fontId="23"/>
  </si>
  <si>
    <t>デコ活に関する取組み状況</t>
    <rPh sb="2" eb="3">
      <t>カツ</t>
    </rPh>
    <rPh sb="4" eb="5">
      <t>カン</t>
    </rPh>
    <rPh sb="7" eb="9">
      <t>トリク</t>
    </rPh>
    <rPh sb="10" eb="12">
      <t>ジョウキョウ</t>
    </rPh>
    <phoneticPr fontId="23"/>
  </si>
  <si>
    <t>SBT</t>
    <phoneticPr fontId="22"/>
  </si>
  <si>
    <t>RE100</t>
    <phoneticPr fontId="22"/>
  </si>
  <si>
    <t>TCFD</t>
    <phoneticPr fontId="22"/>
  </si>
  <si>
    <t>エコアクション21</t>
    <phoneticPr fontId="22"/>
  </si>
  <si>
    <t>【別紙１】</t>
    <rPh sb="1" eb="3">
      <t>ベッシ</t>
    </rPh>
    <phoneticPr fontId="1"/>
  </si>
  <si>
    <t>事業が採択された場合、本シートの緑枠内の内容は公開されます。</t>
    <rPh sb="0" eb="2">
      <t>ジギョウ</t>
    </rPh>
    <rPh sb="3" eb="5">
      <t>サイタク</t>
    </rPh>
    <rPh sb="8" eb="10">
      <t>バアイ</t>
    </rPh>
    <rPh sb="11" eb="12">
      <t>ホン</t>
    </rPh>
    <rPh sb="16" eb="17">
      <t>ミドリ</t>
    </rPh>
    <rPh sb="17" eb="18">
      <t>ワク</t>
    </rPh>
    <rPh sb="18" eb="19">
      <t>ナイ</t>
    </rPh>
    <rPh sb="20" eb="22">
      <t>ナイヨウ</t>
    </rPh>
    <rPh sb="23" eb="25">
      <t>コウカイ</t>
    </rPh>
    <phoneticPr fontId="26"/>
  </si>
  <si>
    <t>代表企業</t>
    <rPh sb="0" eb="2">
      <t>ダイヒョウ</t>
    </rPh>
    <rPh sb="2" eb="4">
      <t>キギョウ</t>
    </rPh>
    <phoneticPr fontId="28"/>
  </si>
  <si>
    <t>項目</t>
    <rPh sb="0" eb="2">
      <t>コウモク</t>
    </rPh>
    <phoneticPr fontId="26"/>
  </si>
  <si>
    <t>値</t>
    <rPh sb="0" eb="1">
      <t>ネ</t>
    </rPh>
    <phoneticPr fontId="26"/>
  </si>
  <si>
    <t>CO2排出削減量(t-CO2)</t>
    <rPh sb="3" eb="5">
      <t>ハイシュツ</t>
    </rPh>
    <rPh sb="5" eb="7">
      <t>サクゲン</t>
    </rPh>
    <rPh sb="7" eb="8">
      <t>リョウ</t>
    </rPh>
    <phoneticPr fontId="26"/>
  </si>
  <si>
    <t>１.代表企業のScope3削減に向けた取り組み方針</t>
    <phoneticPr fontId="26"/>
  </si>
  <si>
    <t>２．本事業の実施内容の概要</t>
    <rPh sb="2" eb="3">
      <t>ホン</t>
    </rPh>
    <rPh sb="3" eb="5">
      <t>ジギョウ</t>
    </rPh>
    <rPh sb="6" eb="8">
      <t>ジッシ</t>
    </rPh>
    <rPh sb="8" eb="10">
      <t>ナイヨウ</t>
    </rPh>
    <rPh sb="11" eb="13">
      <t>ガイヨウ</t>
    </rPh>
    <phoneticPr fontId="26"/>
  </si>
  <si>
    <t>2030年削減目標への取組</t>
    <rPh sb="4" eb="5">
      <t>ネン</t>
    </rPh>
    <rPh sb="5" eb="7">
      <t>サクゲン</t>
    </rPh>
    <rPh sb="7" eb="9">
      <t>モクヒョウ</t>
    </rPh>
    <rPh sb="11" eb="13">
      <t>トリクミ</t>
    </rPh>
    <phoneticPr fontId="28"/>
  </si>
  <si>
    <t>2050年削減目標への取組</t>
    <rPh sb="4" eb="5">
      <t>ネン</t>
    </rPh>
    <rPh sb="5" eb="7">
      <t>サクゲン</t>
    </rPh>
    <rPh sb="7" eb="9">
      <t>モクヒョウ</t>
    </rPh>
    <rPh sb="11" eb="13">
      <t>トリクミ</t>
    </rPh>
    <phoneticPr fontId="28"/>
  </si>
  <si>
    <t>費用対効果(円)</t>
    <rPh sb="0" eb="5">
      <t>ヒヨウタイコウカ</t>
    </rPh>
    <rPh sb="6" eb="7">
      <t>エン</t>
    </rPh>
    <phoneticPr fontId="26"/>
  </si>
  <si>
    <t>連携企業数(社)</t>
    <rPh sb="0" eb="2">
      <t>レンケイ</t>
    </rPh>
    <rPh sb="2" eb="4">
      <t>キギョウ</t>
    </rPh>
    <rPh sb="4" eb="5">
      <t>スウ</t>
    </rPh>
    <rPh sb="6" eb="7">
      <t>シャ</t>
    </rPh>
    <phoneticPr fontId="26"/>
  </si>
  <si>
    <t>中小企業の構成数(社)</t>
    <rPh sb="0" eb="2">
      <t>チュウショウ</t>
    </rPh>
    <rPh sb="2" eb="4">
      <t>キギョウ</t>
    </rPh>
    <rPh sb="5" eb="7">
      <t>コウセイ</t>
    </rPh>
    <rPh sb="7" eb="8">
      <t>スウ</t>
    </rPh>
    <rPh sb="9" eb="10">
      <t>シャ</t>
    </rPh>
    <phoneticPr fontId="26"/>
  </si>
  <si>
    <t>参加企業名</t>
    <rPh sb="0" eb="2">
      <t>サンカ</t>
    </rPh>
    <rPh sb="2" eb="4">
      <t>キギョウ</t>
    </rPh>
    <rPh sb="4" eb="5">
      <t>メイ</t>
    </rPh>
    <phoneticPr fontId="26"/>
  </si>
  <si>
    <t>参加の位置付</t>
    <rPh sb="0" eb="2">
      <t>サンカ</t>
    </rPh>
    <rPh sb="3" eb="6">
      <t>イチヅ</t>
    </rPh>
    <phoneticPr fontId="26"/>
  </si>
  <si>
    <t>Scope3
カテゴリー</t>
    <phoneticPr fontId="26"/>
  </si>
  <si>
    <t>中小企業者の該当</t>
    <rPh sb="0" eb="2">
      <t>チュウショウ</t>
    </rPh>
    <rPh sb="2" eb="4">
      <t>キギョウ</t>
    </rPh>
    <rPh sb="4" eb="5">
      <t>シャ</t>
    </rPh>
    <rPh sb="6" eb="8">
      <t>ガイトウ</t>
    </rPh>
    <phoneticPr fontId="26"/>
  </si>
  <si>
    <t>内容</t>
    <rPh sb="0" eb="2">
      <t>ナイヨウ</t>
    </rPh>
    <phoneticPr fontId="26"/>
  </si>
  <si>
    <t>企業名</t>
    <rPh sb="0" eb="2">
      <t>キギョウ</t>
    </rPh>
    <rPh sb="2" eb="3">
      <t>メイ</t>
    </rPh>
    <phoneticPr fontId="26"/>
  </si>
  <si>
    <t>中小企業該当</t>
    <rPh sb="0" eb="2">
      <t>チュウショウ</t>
    </rPh>
    <rPh sb="2" eb="4">
      <t>キギョウ</t>
    </rPh>
    <rPh sb="4" eb="6">
      <t>ガイトウ</t>
    </rPh>
    <phoneticPr fontId="26"/>
  </si>
  <si>
    <t>環境指標への取組み</t>
    <rPh sb="0" eb="2">
      <t>カンキョウ</t>
    </rPh>
    <rPh sb="2" eb="4">
      <t>シヒョウ</t>
    </rPh>
    <rPh sb="6" eb="8">
      <t>トリク</t>
    </rPh>
    <phoneticPr fontId="26"/>
  </si>
  <si>
    <t>パートナーシップ宣言</t>
    <rPh sb="8" eb="10">
      <t>センゲン</t>
    </rPh>
    <phoneticPr fontId="26"/>
  </si>
  <si>
    <t>LD-Tech製品利用</t>
    <rPh sb="7" eb="9">
      <t>セイヒン</t>
    </rPh>
    <rPh sb="9" eb="11">
      <t>リヨウ</t>
    </rPh>
    <phoneticPr fontId="26"/>
  </si>
  <si>
    <t>デコ活への参画と宣言</t>
    <rPh sb="2" eb="3">
      <t>カツ</t>
    </rPh>
    <rPh sb="5" eb="7">
      <t>サンカク</t>
    </rPh>
    <rPh sb="8" eb="10">
      <t>センゲン</t>
    </rPh>
    <phoneticPr fontId="26"/>
  </si>
  <si>
    <t>4．事業内容及び事業効果</t>
    <rPh sb="2" eb="4">
      <t>ジギョウ</t>
    </rPh>
    <rPh sb="4" eb="6">
      <t>ナイヨウ</t>
    </rPh>
    <rPh sb="6" eb="7">
      <t>オヨ</t>
    </rPh>
    <rPh sb="8" eb="10">
      <t>ジギョウ</t>
    </rPh>
    <rPh sb="10" eb="12">
      <t>コウカ</t>
    </rPh>
    <phoneticPr fontId="28"/>
  </si>
  <si>
    <t>（単位：t-CO2/年）</t>
    <rPh sb="1" eb="3">
      <t>タンイ</t>
    </rPh>
    <rPh sb="10" eb="11">
      <t>ネン</t>
    </rPh>
    <phoneticPr fontId="28"/>
  </si>
  <si>
    <t>補助事業No.</t>
    <rPh sb="0" eb="2">
      <t>ホジョ</t>
    </rPh>
    <rPh sb="2" eb="4">
      <t>ジギョウ</t>
    </rPh>
    <phoneticPr fontId="26"/>
  </si>
  <si>
    <t>参加の位置付け</t>
    <rPh sb="0" eb="2">
      <t>サンカ</t>
    </rPh>
    <rPh sb="3" eb="6">
      <t>イチヅ</t>
    </rPh>
    <phoneticPr fontId="26"/>
  </si>
  <si>
    <t>Scope3
カテゴリ</t>
    <phoneticPr fontId="28"/>
  </si>
  <si>
    <t>補助事業実施企業名
(ESCO/リース会社/金融機関は対象外)</t>
    <rPh sb="0" eb="2">
      <t>ホジョ</t>
    </rPh>
    <rPh sb="2" eb="4">
      <t>ジギョウ</t>
    </rPh>
    <rPh sb="4" eb="6">
      <t>ジッシ</t>
    </rPh>
    <rPh sb="6" eb="9">
      <t>キギョウメイ</t>
    </rPh>
    <rPh sb="19" eb="21">
      <t>カイシャ</t>
    </rPh>
    <rPh sb="22" eb="24">
      <t>キンユウ</t>
    </rPh>
    <rPh sb="24" eb="26">
      <t>キカン</t>
    </rPh>
    <rPh sb="27" eb="29">
      <t>タイショウ</t>
    </rPh>
    <rPh sb="29" eb="30">
      <t>ガイ</t>
    </rPh>
    <phoneticPr fontId="26"/>
  </si>
  <si>
    <t>更新設備の設備所有者</t>
    <rPh sb="0" eb="2">
      <t>コウシン</t>
    </rPh>
    <rPh sb="2" eb="4">
      <t>セツビ</t>
    </rPh>
    <rPh sb="5" eb="7">
      <t>セツビ</t>
    </rPh>
    <rPh sb="7" eb="10">
      <t>ショユウシャ</t>
    </rPh>
    <phoneticPr fontId="26"/>
  </si>
  <si>
    <t>対策の種類</t>
    <rPh sb="0" eb="2">
      <t>タイサク</t>
    </rPh>
    <rPh sb="3" eb="5">
      <t>シュルイ</t>
    </rPh>
    <phoneticPr fontId="26"/>
  </si>
  <si>
    <t>事業実施内容</t>
    <rPh sb="0" eb="2">
      <t>ジギョウ</t>
    </rPh>
    <rPh sb="2" eb="4">
      <t>ジッシ</t>
    </rPh>
    <rPh sb="4" eb="6">
      <t>ナイヨウ</t>
    </rPh>
    <phoneticPr fontId="28"/>
  </si>
  <si>
    <t>事業実施
時期</t>
    <rPh sb="0" eb="2">
      <t>ジギョウ</t>
    </rPh>
    <rPh sb="2" eb="4">
      <t>ジッシ</t>
    </rPh>
    <rPh sb="5" eb="7">
      <t>ジキ</t>
    </rPh>
    <phoneticPr fontId="28"/>
  </si>
  <si>
    <t>対策前CO2排出量(年間)</t>
    <rPh sb="0" eb="2">
      <t>タイサク</t>
    </rPh>
    <rPh sb="2" eb="3">
      <t>マエ</t>
    </rPh>
    <rPh sb="6" eb="9">
      <t>ハイシュツリョウ</t>
    </rPh>
    <rPh sb="10" eb="12">
      <t>ネンカン</t>
    </rPh>
    <phoneticPr fontId="28"/>
  </si>
  <si>
    <t>年間CO2削減量</t>
    <rPh sb="0" eb="2">
      <t>ネンカン</t>
    </rPh>
    <rPh sb="5" eb="7">
      <t>サクゲン</t>
    </rPh>
    <rPh sb="7" eb="8">
      <t>リョウ</t>
    </rPh>
    <phoneticPr fontId="28"/>
  </si>
  <si>
    <t>費用対効果
(円/t-CO2)</t>
    <rPh sb="0" eb="2">
      <t>ヒヨウ</t>
    </rPh>
    <rPh sb="2" eb="3">
      <t>タイ</t>
    </rPh>
    <rPh sb="3" eb="5">
      <t>コウカ</t>
    </rPh>
    <phoneticPr fontId="28"/>
  </si>
  <si>
    <t>法定耐用年数内に見込まれるCO2排出削減量の合計</t>
    <phoneticPr fontId="26"/>
  </si>
  <si>
    <t>補助対象設備におけるLD-Tech認証製品利用有無</t>
    <rPh sb="0" eb="2">
      <t>ホジョ</t>
    </rPh>
    <rPh sb="2" eb="4">
      <t>タイショウ</t>
    </rPh>
    <rPh sb="4" eb="6">
      <t>セツビ</t>
    </rPh>
    <rPh sb="17" eb="19">
      <t>ニンショウ</t>
    </rPh>
    <rPh sb="19" eb="21">
      <t>セイヒン</t>
    </rPh>
    <rPh sb="21" eb="23">
      <t>リヨウ</t>
    </rPh>
    <rPh sb="23" eb="25">
      <t>ウム</t>
    </rPh>
    <phoneticPr fontId="26"/>
  </si>
  <si>
    <t>LD-Tech</t>
    <phoneticPr fontId="26"/>
  </si>
  <si>
    <t>合計</t>
    <rPh sb="0" eb="2">
      <t>ゴウケイ</t>
    </rPh>
    <phoneticPr fontId="26"/>
  </si>
  <si>
    <t>（Scope3排出量削減のための企業間連携による省CO2設備投資促進事業）</t>
    <phoneticPr fontId="1"/>
  </si>
  <si>
    <t>３．バリューチェーン概要と応募者の構成</t>
    <rPh sb="10" eb="12">
      <t>ガイヨウ</t>
    </rPh>
    <rPh sb="13" eb="16">
      <t>オウボシャ</t>
    </rPh>
    <rPh sb="17" eb="19">
      <t>コウセイ</t>
    </rPh>
    <phoneticPr fontId="26"/>
  </si>
  <si>
    <t>バリューチェーン上の位置付け</t>
    <rPh sb="8" eb="9">
      <t>ジョウ</t>
    </rPh>
    <rPh sb="10" eb="13">
      <t>イチヅ</t>
    </rPh>
    <phoneticPr fontId="26"/>
  </si>
  <si>
    <t>支援対象となるScope3カテゴリー</t>
    <rPh sb="0" eb="2">
      <t>シエン</t>
    </rPh>
    <rPh sb="2" eb="4">
      <t>タイショウ</t>
    </rPh>
    <phoneticPr fontId="28"/>
  </si>
  <si>
    <t>購入した製品・サービス</t>
  </si>
  <si>
    <t>輸送、配送（上流）</t>
  </si>
  <si>
    <t>事業活動から出る廃棄物</t>
  </si>
  <si>
    <t>輸送、配送（下流）</t>
  </si>
  <si>
    <t>販売した製品の廃棄</t>
  </si>
  <si>
    <t>SBT</t>
    <phoneticPr fontId="28"/>
  </si>
  <si>
    <t>SBT中小企業</t>
    <rPh sb="3" eb="5">
      <t>チュウショウ</t>
    </rPh>
    <rPh sb="5" eb="7">
      <t>キギョウ</t>
    </rPh>
    <phoneticPr fontId="28"/>
  </si>
  <si>
    <t>RE100</t>
    <phoneticPr fontId="28"/>
  </si>
  <si>
    <t>再エネ100宣言RE Action</t>
    <rPh sb="0" eb="1">
      <t>サイ</t>
    </rPh>
    <rPh sb="6" eb="8">
      <t>センゲン</t>
    </rPh>
    <phoneticPr fontId="28"/>
  </si>
  <si>
    <t>TCFD</t>
    <phoneticPr fontId="28"/>
  </si>
  <si>
    <t>ISO14001</t>
    <phoneticPr fontId="28"/>
  </si>
  <si>
    <t>エコアクション21</t>
    <phoneticPr fontId="28"/>
  </si>
  <si>
    <t>エコファースト制度認定</t>
    <rPh sb="7" eb="9">
      <t>セイド</t>
    </rPh>
    <rPh sb="9" eb="11">
      <t>ニンテイ</t>
    </rPh>
    <phoneticPr fontId="28"/>
  </si>
  <si>
    <t>GXリーグ参画</t>
    <rPh sb="5" eb="7">
      <t>サンカク</t>
    </rPh>
    <phoneticPr fontId="28"/>
  </si>
  <si>
    <t>パートナーシップ宣言</t>
    <rPh sb="8" eb="10">
      <t>センゲン</t>
    </rPh>
    <phoneticPr fontId="28"/>
  </si>
  <si>
    <r>
      <t>このシートには、補助事業を</t>
    </r>
    <r>
      <rPr>
        <b/>
        <sz val="14"/>
        <color indexed="26"/>
        <rFont val="ＭＳ Ｐゴシック"/>
        <family val="3"/>
        <charset val="128"/>
      </rPr>
      <t>実施する1事業者分の経費内訳を記入してください。</t>
    </r>
    <rPh sb="8" eb="12">
      <t>ホジョジギョウ</t>
    </rPh>
    <rPh sb="13" eb="15">
      <t>ジッシ</t>
    </rPh>
    <rPh sb="18" eb="21">
      <t>ジギョウシャ</t>
    </rPh>
    <rPh sb="21" eb="22">
      <t>ブン</t>
    </rPh>
    <rPh sb="23" eb="25">
      <t>ケイヒ</t>
    </rPh>
    <rPh sb="25" eb="27">
      <t>ウチワケ</t>
    </rPh>
    <rPh sb="28" eb="30">
      <t>キニュウ</t>
    </rPh>
    <phoneticPr fontId="1"/>
  </si>
  <si>
    <t>記入欄が足りない場合は、行を挿入して下さい。</t>
    <rPh sb="0" eb="2">
      <t>キニュウ</t>
    </rPh>
    <rPh sb="2" eb="3">
      <t>ラン</t>
    </rPh>
    <rPh sb="4" eb="5">
      <t>タ</t>
    </rPh>
    <rPh sb="8" eb="10">
      <t>バアイ</t>
    </rPh>
    <rPh sb="12" eb="13">
      <t>ギョウ</t>
    </rPh>
    <rPh sb="14" eb="16">
      <t>ソウニュウ</t>
    </rPh>
    <rPh sb="18" eb="19">
      <t>クダ</t>
    </rPh>
    <phoneticPr fontId="1"/>
  </si>
  <si>
    <t>【別紙２-1-①】補助対象経費　計算書</t>
    <phoneticPr fontId="1"/>
  </si>
  <si>
    <t>Scope3排出量削減のための企業間連携による省CO2設備投資促進事業に要する経費内訳</t>
    <rPh sb="6" eb="8">
      <t>ハイシュツ</t>
    </rPh>
    <rPh sb="8" eb="9">
      <t>リョウ</t>
    </rPh>
    <rPh sb="9" eb="11">
      <t>サクゲン</t>
    </rPh>
    <rPh sb="15" eb="17">
      <t>キギョウ</t>
    </rPh>
    <rPh sb="17" eb="18">
      <t>カン</t>
    </rPh>
    <rPh sb="18" eb="20">
      <t>レンケイ</t>
    </rPh>
    <rPh sb="23" eb="24">
      <t>ショウ</t>
    </rPh>
    <rPh sb="27" eb="29">
      <t>セツビ</t>
    </rPh>
    <rPh sb="29" eb="31">
      <t>トウシ</t>
    </rPh>
    <rPh sb="31" eb="33">
      <t>ソクシン</t>
    </rPh>
    <rPh sb="33" eb="35">
      <t>ジギョウ</t>
    </rPh>
    <rPh sb="36" eb="37">
      <t>ヨウ</t>
    </rPh>
    <rPh sb="39" eb="41">
      <t>ケイヒ</t>
    </rPh>
    <rPh sb="41" eb="43">
      <t>ウチワケ</t>
    </rPh>
    <phoneticPr fontId="1"/>
  </si>
  <si>
    <t>所要経費</t>
    <rPh sb="0" eb="2">
      <t>ショヨウ</t>
    </rPh>
    <rPh sb="2" eb="4">
      <t>ケイヒ</t>
    </rPh>
    <phoneticPr fontId="1"/>
  </si>
  <si>
    <t xml:space="preserve">(1)総事業費
</t>
    <rPh sb="3" eb="7">
      <t>ソウジギョウヒ</t>
    </rPh>
    <phoneticPr fontId="1"/>
  </si>
  <si>
    <t>(2)寄付金その他
　 の収入</t>
    <rPh sb="3" eb="6">
      <t>キフキン</t>
    </rPh>
    <rPh sb="8" eb="9">
      <t>タ</t>
    </rPh>
    <phoneticPr fontId="1"/>
  </si>
  <si>
    <t>(3)差引額</t>
    <rPh sb="3" eb="5">
      <t>サシヒキ</t>
    </rPh>
    <rPh sb="5" eb="6">
      <t>ガク</t>
    </rPh>
    <phoneticPr fontId="1"/>
  </si>
  <si>
    <t>(4)補助金充当経費
   支出予定額</t>
    <rPh sb="3" eb="5">
      <t>ホジョ</t>
    </rPh>
    <rPh sb="5" eb="6">
      <t>キン</t>
    </rPh>
    <rPh sb="6" eb="8">
      <t>ジュウトウ</t>
    </rPh>
    <rPh sb="8" eb="10">
      <t>ケイヒ</t>
    </rPh>
    <phoneticPr fontId="1"/>
  </si>
  <si>
    <t>(1)-(2)</t>
    <phoneticPr fontId="1"/>
  </si>
  <si>
    <t xml:space="preserve">(5)基準額
</t>
    <rPh sb="3" eb="5">
      <t>キジュン</t>
    </rPh>
    <rPh sb="5" eb="6">
      <t>ガク</t>
    </rPh>
    <phoneticPr fontId="1"/>
  </si>
  <si>
    <r>
      <t xml:space="preserve">(6)選定額
</t>
    </r>
    <r>
      <rPr>
        <sz val="10"/>
        <rFont val="ＭＳ 明朝"/>
        <family val="1"/>
        <charset val="128"/>
      </rPr>
      <t>(4)と(5)を比較し
て少ない方の額</t>
    </r>
    <rPh sb="3" eb="5">
      <t>センテイ</t>
    </rPh>
    <rPh sb="5" eb="6">
      <t>ガク</t>
    </rPh>
    <phoneticPr fontId="1"/>
  </si>
  <si>
    <r>
      <t xml:space="preserve">(7)補助基本額
</t>
    </r>
    <r>
      <rPr>
        <sz val="10"/>
        <color indexed="8"/>
        <rFont val="ＭＳ 明朝"/>
        <family val="1"/>
        <charset val="128"/>
      </rPr>
      <t>(3)と(6)を比較して少ない方の額</t>
    </r>
    <rPh sb="3" eb="5">
      <t>ホジョ</t>
    </rPh>
    <rPh sb="5" eb="7">
      <t>キホン</t>
    </rPh>
    <rPh sb="7" eb="8">
      <t>ガク</t>
    </rPh>
    <phoneticPr fontId="1"/>
  </si>
  <si>
    <t>―</t>
    <phoneticPr fontId="1"/>
  </si>
  <si>
    <t>補助対象経費支出予定額内訳</t>
    <rPh sb="0" eb="2">
      <t>ホジョ</t>
    </rPh>
    <rPh sb="2" eb="4">
      <t>タイショウ</t>
    </rPh>
    <rPh sb="4" eb="6">
      <t>ケイヒ</t>
    </rPh>
    <rPh sb="6" eb="11">
      <t>シシュツヨテイガク</t>
    </rPh>
    <rPh sb="11" eb="13">
      <t>ウチワケ</t>
    </rPh>
    <phoneticPr fontId="1"/>
  </si>
  <si>
    <t>経費区分・費目</t>
    <rPh sb="0" eb="2">
      <t>ケイヒ</t>
    </rPh>
    <rPh sb="2" eb="4">
      <t>クブン</t>
    </rPh>
    <rPh sb="5" eb="7">
      <t>ヒモク</t>
    </rPh>
    <phoneticPr fontId="1"/>
  </si>
  <si>
    <t>金額（円）</t>
    <rPh sb="0" eb="2">
      <t>キンガク</t>
    </rPh>
    <rPh sb="3" eb="4">
      <t>エン</t>
    </rPh>
    <phoneticPr fontId="1"/>
  </si>
  <si>
    <t>【令和７年度】</t>
    <phoneticPr fontId="1"/>
  </si>
  <si>
    <t>【令和８年度】</t>
    <phoneticPr fontId="1"/>
  </si>
  <si>
    <t>【令和９年度】</t>
    <phoneticPr fontId="1"/>
  </si>
  <si>
    <t>合計</t>
    <rPh sb="0" eb="2">
      <t>ゴウケイ</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</si>
  <si>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phoneticPr fontId="1"/>
  </si>
  <si>
    <t>名　称</t>
    <rPh sb="0" eb="1">
      <t>メイ</t>
    </rPh>
    <rPh sb="2" eb="3">
      <t>ショウ</t>
    </rPh>
    <phoneticPr fontId="1"/>
  </si>
  <si>
    <t>仕　様</t>
    <rPh sb="0" eb="1">
      <t>シ</t>
    </rPh>
    <rPh sb="2" eb="3">
      <t>サマ</t>
    </rPh>
    <phoneticPr fontId="1"/>
  </si>
  <si>
    <t>数量</t>
    <rPh sb="0" eb="2">
      <t>スウリョウ</t>
    </rPh>
    <phoneticPr fontId="1"/>
  </si>
  <si>
    <t>単価（円）</t>
    <rPh sb="0" eb="1">
      <t>タン</t>
    </rPh>
    <rPh sb="1" eb="2">
      <t>アタイ</t>
    </rPh>
    <phoneticPr fontId="1"/>
  </si>
  <si>
    <t>金額（円）</t>
    <rPh sb="0" eb="1">
      <t>キン</t>
    </rPh>
    <rPh sb="1" eb="2">
      <t>ガク</t>
    </rPh>
    <phoneticPr fontId="1"/>
  </si>
  <si>
    <t>購入予定時期</t>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</si>
  <si>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</si>
  <si>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</si>
  <si>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所要経費</t>
    <rPh sb="0" eb="4">
      <t>ショヨウケイヒ</t>
    </rPh>
    <phoneticPr fontId="1"/>
  </si>
  <si>
    <t>代表企業</t>
    <rPh sb="0" eb="2">
      <t>ダイヒョウ</t>
    </rPh>
    <rPh sb="2" eb="4">
      <t>キギョウ</t>
    </rPh>
    <phoneticPr fontId="32"/>
  </si>
  <si>
    <t>カテゴリー</t>
    <phoneticPr fontId="34"/>
  </si>
  <si>
    <t>連携役割</t>
    <rPh sb="0" eb="2">
      <t>レンケイ</t>
    </rPh>
    <rPh sb="2" eb="4">
      <t>ヤクワリ</t>
    </rPh>
    <phoneticPr fontId="34"/>
  </si>
  <si>
    <t>設備所有者</t>
    <rPh sb="0" eb="2">
      <t>セツビ</t>
    </rPh>
    <rPh sb="2" eb="5">
      <t>ショユウシャ</t>
    </rPh>
    <phoneticPr fontId="34"/>
  </si>
  <si>
    <t>事業実施年度</t>
    <rPh sb="0" eb="2">
      <t>ジギョウ</t>
    </rPh>
    <rPh sb="2" eb="4">
      <t>ジッシ</t>
    </rPh>
    <rPh sb="4" eb="6">
      <t>ネンド</t>
    </rPh>
    <phoneticPr fontId="34"/>
  </si>
  <si>
    <t>中小企業該当</t>
    <rPh sb="0" eb="2">
      <t>チュウショウ</t>
    </rPh>
    <rPh sb="2" eb="4">
      <t>キギョウ</t>
    </rPh>
    <rPh sb="4" eb="6">
      <t>ガイトウ</t>
    </rPh>
    <phoneticPr fontId="34"/>
  </si>
  <si>
    <t>参加の位置付</t>
    <rPh sb="0" eb="2">
      <t>サンカ</t>
    </rPh>
    <rPh sb="3" eb="6">
      <t>イチヅ</t>
    </rPh>
    <phoneticPr fontId="34"/>
  </si>
  <si>
    <t>年度</t>
    <rPh sb="0" eb="2">
      <t>ネンド</t>
    </rPh>
    <phoneticPr fontId="34"/>
  </si>
  <si>
    <t>年度2</t>
    <rPh sb="0" eb="2">
      <t>ネンド</t>
    </rPh>
    <phoneticPr fontId="34"/>
  </si>
  <si>
    <t>予算</t>
    <rPh sb="0" eb="2">
      <t>ヨサン</t>
    </rPh>
    <phoneticPr fontId="34"/>
  </si>
  <si>
    <t>補助率</t>
    <rPh sb="0" eb="3">
      <t>ホジョリツ</t>
    </rPh>
    <phoneticPr fontId="34"/>
  </si>
  <si>
    <t>対策の種類</t>
    <rPh sb="0" eb="2">
      <t>タイサク</t>
    </rPh>
    <rPh sb="3" eb="5">
      <t>シュルイ</t>
    </rPh>
    <phoneticPr fontId="34"/>
  </si>
  <si>
    <t>金融機関</t>
    <rPh sb="0" eb="2">
      <t>キンユウ</t>
    </rPh>
    <rPh sb="2" eb="4">
      <t>キカン</t>
    </rPh>
    <phoneticPr fontId="34"/>
  </si>
  <si>
    <t>同左</t>
    <rPh sb="0" eb="2">
      <t>ドウサ</t>
    </rPh>
    <phoneticPr fontId="34"/>
  </si>
  <si>
    <t>該当する</t>
    <rPh sb="0" eb="2">
      <t>ガイトウ</t>
    </rPh>
    <phoneticPr fontId="34"/>
  </si>
  <si>
    <t>連携企業</t>
    <rPh sb="0" eb="2">
      <t>レンケイ</t>
    </rPh>
    <rPh sb="2" eb="4">
      <t>キギョウ</t>
    </rPh>
    <phoneticPr fontId="34"/>
  </si>
  <si>
    <t>1/2</t>
    <phoneticPr fontId="34"/>
  </si>
  <si>
    <t>ESCO事業者</t>
    <rPh sb="4" eb="6">
      <t>ジギョウ</t>
    </rPh>
    <rPh sb="6" eb="7">
      <t>シャ</t>
    </rPh>
    <phoneticPr fontId="34"/>
  </si>
  <si>
    <t>ESCO事業者</t>
    <rPh sb="4" eb="7">
      <t>ジギョウシャ</t>
    </rPh>
    <phoneticPr fontId="34"/>
  </si>
  <si>
    <t>R7</t>
    <phoneticPr fontId="34"/>
  </si>
  <si>
    <t>該当しない</t>
    <rPh sb="0" eb="2">
      <t>ガイトウ</t>
    </rPh>
    <phoneticPr fontId="34"/>
  </si>
  <si>
    <t>代表企業の子会社等</t>
    <rPh sb="0" eb="2">
      <t>ダイヒョウ</t>
    </rPh>
    <rPh sb="2" eb="4">
      <t>キギョウ</t>
    </rPh>
    <rPh sb="5" eb="8">
      <t>コガイシャ</t>
    </rPh>
    <rPh sb="8" eb="9">
      <t>トウ</t>
    </rPh>
    <phoneticPr fontId="34"/>
  </si>
  <si>
    <t>令和7年度</t>
    <rPh sb="0" eb="2">
      <t>レイワ</t>
    </rPh>
    <rPh sb="3" eb="5">
      <t>ネンド</t>
    </rPh>
    <phoneticPr fontId="34"/>
  </si>
  <si>
    <t>1/3</t>
    <phoneticPr fontId="34"/>
  </si>
  <si>
    <t>リース会社</t>
    <rPh sb="3" eb="5">
      <t>カイシャ</t>
    </rPh>
    <phoneticPr fontId="34"/>
  </si>
  <si>
    <t>その他の参画企業</t>
    <rPh sb="2" eb="3">
      <t>タ</t>
    </rPh>
    <rPh sb="4" eb="6">
      <t>サンカク</t>
    </rPh>
    <rPh sb="6" eb="8">
      <t>キギョウ</t>
    </rPh>
    <phoneticPr fontId="34"/>
  </si>
  <si>
    <t>その他</t>
    <rPh sb="2" eb="3">
      <t>タ</t>
    </rPh>
    <phoneticPr fontId="34"/>
  </si>
  <si>
    <t>R8</t>
    <phoneticPr fontId="34"/>
  </si>
  <si>
    <t>R7,R8,R9</t>
    <phoneticPr fontId="34"/>
  </si>
  <si>
    <t>R7,R8</t>
    <phoneticPr fontId="34"/>
  </si>
  <si>
    <t>R9</t>
    <phoneticPr fontId="33"/>
  </si>
  <si>
    <t>令和8年度</t>
    <rPh sb="0" eb="2">
      <t>レイワ</t>
    </rPh>
    <rPh sb="3" eb="5">
      <t>ネンド</t>
    </rPh>
    <phoneticPr fontId="34"/>
  </si>
  <si>
    <t>令和9年度</t>
    <rPh sb="0" eb="2">
      <t>レイワ</t>
    </rPh>
    <rPh sb="3" eb="5">
      <t>ネンド</t>
    </rPh>
    <phoneticPr fontId="34"/>
  </si>
  <si>
    <t>設備導入</t>
    <rPh sb="0" eb="2">
      <t>セツビ</t>
    </rPh>
    <rPh sb="2" eb="4">
      <t>ドウニュウ</t>
    </rPh>
    <phoneticPr fontId="34"/>
  </si>
  <si>
    <t>設備更新</t>
    <rPh sb="0" eb="4">
      <t>セツビコウシン</t>
    </rPh>
    <phoneticPr fontId="34"/>
  </si>
  <si>
    <t>設備導入と更新</t>
    <rPh sb="0" eb="4">
      <t>セツビドウニュウ</t>
    </rPh>
    <rPh sb="5" eb="7">
      <t>コウシン</t>
    </rPh>
    <phoneticPr fontId="33"/>
  </si>
  <si>
    <t>　連携企業に係る業務概要、定款又は寄附行為、経理状況説明書を添付すること。</t>
    <rPh sb="1" eb="5">
      <t>レンケイキギョウ</t>
    </rPh>
    <phoneticPr fontId="1"/>
  </si>
  <si>
    <t>企業概要</t>
    <rPh sb="2" eb="4">
      <t>ガイヨウ</t>
    </rPh>
    <phoneticPr fontId="1"/>
  </si>
  <si>
    <t>企業名</t>
    <phoneticPr fontId="1"/>
  </si>
  <si>
    <t>注）　企業の代表権を付与された者で、申請者と同一であること</t>
    <rPh sb="0" eb="1">
      <t>チュウ</t>
    </rPh>
    <rPh sb="6" eb="9">
      <t>ダイヒョウケン</t>
    </rPh>
    <rPh sb="10" eb="12">
      <t>フヨ</t>
    </rPh>
    <rPh sb="15" eb="16">
      <t>モノ</t>
    </rPh>
    <rPh sb="18" eb="21">
      <t>シンセイシャ</t>
    </rPh>
    <rPh sb="22" eb="24">
      <t>ドウイツ</t>
    </rPh>
    <phoneticPr fontId="1"/>
  </si>
  <si>
    <t>注）　企業の代表権を付与された者</t>
    <rPh sb="0" eb="1">
      <t>チュウ</t>
    </rPh>
    <rPh sb="6" eb="9">
      <t>ダイヒョウケン</t>
    </rPh>
    <rPh sb="10" eb="12">
      <t>フヨ</t>
    </rPh>
    <rPh sb="15" eb="16">
      <t>モノ</t>
    </rPh>
    <phoneticPr fontId="1"/>
  </si>
  <si>
    <t>（Scope3排出量削減のための企業間連携による省CO2設備投資促進事業）実施計画書</t>
    <rPh sb="37" eb="42">
      <t>ジッシケイカクショ</t>
    </rPh>
    <phoneticPr fontId="1"/>
  </si>
  <si>
    <t>②</t>
    <phoneticPr fontId="15"/>
  </si>
  <si>
    <t>補助事業におけるESCO事業者、リース事業者の利用する場合は、以下をご記入ください。</t>
    <rPh sb="0" eb="2">
      <t>ホジョ</t>
    </rPh>
    <rPh sb="2" eb="4">
      <t>ジギョウ</t>
    </rPh>
    <rPh sb="12" eb="14">
      <t>ジギョウ</t>
    </rPh>
    <rPh sb="14" eb="15">
      <t>シャ</t>
    </rPh>
    <rPh sb="19" eb="21">
      <t>ジギョウ</t>
    </rPh>
    <rPh sb="21" eb="22">
      <t>シャ</t>
    </rPh>
    <rPh sb="23" eb="25">
      <t>リヨウ</t>
    </rPh>
    <rPh sb="27" eb="29">
      <t>バアイ</t>
    </rPh>
    <rPh sb="31" eb="33">
      <t>イカ</t>
    </rPh>
    <rPh sb="35" eb="37">
      <t>キニュウ</t>
    </rPh>
    <phoneticPr fontId="35"/>
  </si>
  <si>
    <t>ESCO利用の有無</t>
    <rPh sb="4" eb="6">
      <t>リヨウ</t>
    </rPh>
    <rPh sb="7" eb="9">
      <t>ウム</t>
    </rPh>
    <phoneticPr fontId="35"/>
  </si>
  <si>
    <t>事業者名</t>
    <rPh sb="0" eb="3">
      <t>ジギョウシャ</t>
    </rPh>
    <rPh sb="3" eb="4">
      <t>メイ</t>
    </rPh>
    <phoneticPr fontId="35"/>
  </si>
  <si>
    <t>リース利用の有無</t>
    <rPh sb="3" eb="5">
      <t>リヨウ</t>
    </rPh>
    <rPh sb="6" eb="8">
      <t>ウム</t>
    </rPh>
    <phoneticPr fontId="35"/>
  </si>
  <si>
    <t>※（8）中小企業：1/2　
　　  　中小企業以外 ：1/3（CO2排出量を3,000t-CO2／年以上削減する場合は1/2）
※上限額15億円（設備導入をする1事業者あたりの応募事業の後年度分も含めた総額）</t>
    <rPh sb="19" eb="23">
      <t>チュウショウキギョウ</t>
    </rPh>
    <rPh sb="23" eb="25">
      <t>イガイ</t>
    </rPh>
    <rPh sb="66" eb="68">
      <t>ジョウゲン</t>
    </rPh>
    <rPh sb="68" eb="69">
      <t>ガク</t>
    </rPh>
    <phoneticPr fontId="1"/>
  </si>
  <si>
    <t>積算内訳（事業所毎に記入）</t>
    <rPh sb="0" eb="2">
      <t>セキサン</t>
    </rPh>
    <rPh sb="2" eb="4">
      <t>ウチワケ</t>
    </rPh>
    <rPh sb="5" eb="9">
      <t>ジギョウショゴト</t>
    </rPh>
    <rPh sb="10" eb="12">
      <t>キニュウ</t>
    </rPh>
    <phoneticPr fontId="29"/>
  </si>
  <si>
    <r>
      <t xml:space="preserve">(8)補助金所要額
</t>
    </r>
    <r>
      <rPr>
        <sz val="10"/>
        <rFont val="ＭＳ 明朝"/>
        <family val="1"/>
        <charset val="128"/>
      </rPr>
      <t xml:space="preserve">
※上限額はｺﾒﾝﾄ参照
</t>
    </r>
    <rPh sb="3" eb="6">
      <t>ホジョキン</t>
    </rPh>
    <rPh sb="6" eb="8">
      <t>ショヨウ</t>
    </rPh>
    <rPh sb="8" eb="9">
      <t>ガク</t>
    </rPh>
    <rPh sb="12" eb="14">
      <t>ジョウゲン</t>
    </rPh>
    <rPh sb="14" eb="15">
      <t>ガク</t>
    </rPh>
    <rPh sb="20" eb="22">
      <t>サンショウ</t>
    </rPh>
    <phoneticPr fontId="1"/>
  </si>
  <si>
    <t>※千円未満切捨</t>
  </si>
  <si>
    <t>（7）×</t>
    <phoneticPr fontId="29"/>
  </si>
  <si>
    <t/>
  </si>
  <si>
    <t>【別紙２-２】補助対象経費　計算書（事業所合計）</t>
    <rPh sb="18" eb="23">
      <t>ジギョウショゴウケイ</t>
    </rPh>
    <phoneticPr fontId="1"/>
  </si>
  <si>
    <t>事業所名</t>
    <rPh sb="0" eb="3">
      <t>ジギョウショ</t>
    </rPh>
    <phoneticPr fontId="1"/>
  </si>
  <si>
    <t>このシートには、事業所合計の所要経費を記入してください。</t>
    <rPh sb="8" eb="11">
      <t>ジギョウショ</t>
    </rPh>
    <rPh sb="11" eb="13">
      <t>ゴウケイ</t>
    </rPh>
    <rPh sb="14" eb="18">
      <t>ショヨウケイヒ</t>
    </rPh>
    <phoneticPr fontId="1"/>
  </si>
  <si>
    <t>〇</t>
    <phoneticPr fontId="37"/>
  </si>
  <si>
    <t>資料を作成いただくにあたり、セルの記入箇所は以下の通りとなっています。</t>
    <rPh sb="0" eb="2">
      <t>シリョウ</t>
    </rPh>
    <rPh sb="3" eb="5">
      <t>サクセイ</t>
    </rPh>
    <rPh sb="17" eb="19">
      <t>キニュウ</t>
    </rPh>
    <rPh sb="19" eb="21">
      <t>カショ</t>
    </rPh>
    <rPh sb="22" eb="24">
      <t>イカ</t>
    </rPh>
    <rPh sb="25" eb="26">
      <t>トオ</t>
    </rPh>
    <phoneticPr fontId="37"/>
  </si>
  <si>
    <t>黄色のセル</t>
    <rPh sb="0" eb="2">
      <t>キイロ</t>
    </rPh>
    <phoneticPr fontId="37"/>
  </si>
  <si>
    <t>・・・記入して下さい。</t>
    <rPh sb="3" eb="5">
      <t>キニュウ</t>
    </rPh>
    <rPh sb="7" eb="8">
      <t>クダ</t>
    </rPh>
    <phoneticPr fontId="38"/>
  </si>
  <si>
    <t>緑のセル</t>
    <rPh sb="0" eb="1">
      <t>ミドリ</t>
    </rPh>
    <phoneticPr fontId="37"/>
  </si>
  <si>
    <t>・・・選択してください。</t>
    <rPh sb="3" eb="5">
      <t>センタク</t>
    </rPh>
    <phoneticPr fontId="38"/>
  </si>
  <si>
    <t>水色のセル</t>
    <rPh sb="0" eb="2">
      <t>ミズイロ</t>
    </rPh>
    <phoneticPr fontId="37"/>
  </si>
  <si>
    <t>・・・自動計算セルです。</t>
    <rPh sb="3" eb="5">
      <t>ジドウ</t>
    </rPh>
    <rPh sb="5" eb="7">
      <t>ケイサン</t>
    </rPh>
    <phoneticPr fontId="38"/>
  </si>
  <si>
    <t>灰色のセル</t>
    <rPh sb="0" eb="2">
      <t>ハイイロ</t>
    </rPh>
    <phoneticPr fontId="37"/>
  </si>
  <si>
    <t>・・・入力不要です。</t>
    <rPh sb="3" eb="5">
      <t>ニュウリョク</t>
    </rPh>
    <rPh sb="5" eb="7">
      <t>フヨウ</t>
    </rPh>
    <phoneticPr fontId="38"/>
  </si>
  <si>
    <t>シート名</t>
    <rPh sb="3" eb="4">
      <t>メイ</t>
    </rPh>
    <phoneticPr fontId="37"/>
  </si>
  <si>
    <t>提出要否</t>
    <rPh sb="0" eb="2">
      <t>テイシュツ</t>
    </rPh>
    <rPh sb="2" eb="4">
      <t>ヨウヒ</t>
    </rPh>
    <phoneticPr fontId="37"/>
  </si>
  <si>
    <t>記入上の注意(本シート）</t>
    <rPh sb="0" eb="2">
      <t>キニュウ</t>
    </rPh>
    <rPh sb="2" eb="3">
      <t>ジョウ</t>
    </rPh>
    <rPh sb="4" eb="6">
      <t>チュウイ</t>
    </rPh>
    <rPh sb="7" eb="8">
      <t>ホン</t>
    </rPh>
    <phoneticPr fontId="37"/>
  </si>
  <si>
    <t>不要</t>
    <rPh sb="0" eb="2">
      <t>フヨウ</t>
    </rPh>
    <phoneticPr fontId="37"/>
  </si>
  <si>
    <t>要</t>
    <rPh sb="0" eb="1">
      <t>ヨウ</t>
    </rPh>
    <phoneticPr fontId="37"/>
  </si>
  <si>
    <t xml:space="preserve">＊　事業の実施スケジュールを記入する。事業スケジュールは別紙を添付してもよい。
＊　複数年度にわたる事業の場合は、全行程を含めた実施スケジュールとし、年度ごとに工事を切り分けて記載すること。
</t>
    <rPh sb="2" eb="4">
      <t>ジギョウ</t>
    </rPh>
    <rPh sb="5" eb="7">
      <t>ジッシ</t>
    </rPh>
    <rPh sb="14" eb="16">
      <t>キニュウ</t>
    </rPh>
    <rPh sb="19" eb="21">
      <t>ジギョウ</t>
    </rPh>
    <rPh sb="28" eb="30">
      <t>ベッシ</t>
    </rPh>
    <rPh sb="31" eb="33">
      <t>テンプ</t>
    </rPh>
    <rPh sb="57" eb="60">
      <t>ゼンコウテイ</t>
    </rPh>
    <rPh sb="61" eb="62">
      <t>フク</t>
    </rPh>
    <rPh sb="64" eb="66">
      <t>ジッシ</t>
    </rPh>
    <rPh sb="75" eb="77">
      <t>ネンド</t>
    </rPh>
    <rPh sb="80" eb="82">
      <t>コウジ</t>
    </rPh>
    <rPh sb="83" eb="84">
      <t>キ</t>
    </rPh>
    <rPh sb="85" eb="86">
      <t>ワ</t>
    </rPh>
    <rPh sb="88" eb="90">
      <t>キサイ</t>
    </rPh>
    <phoneticPr fontId="1"/>
  </si>
  <si>
    <t>【別紙1】実施計画書</t>
    <phoneticPr fontId="37"/>
  </si>
  <si>
    <r>
      <rPr>
        <sz val="9"/>
        <rFont val="ＭＳ 明朝"/>
        <family val="1"/>
        <charset val="128"/>
      </rPr>
      <t>＊　他の国の補助金等への応募状況等を記入する。</t>
    </r>
    <r>
      <rPr>
        <sz val="10"/>
        <rFont val="ＭＳ 明朝"/>
        <family val="1"/>
        <charset val="128"/>
      </rPr>
      <t xml:space="preserve">
</t>
    </r>
    <rPh sb="2" eb="3">
      <t>ホカ</t>
    </rPh>
    <rPh sb="4" eb="5">
      <t>クニ</t>
    </rPh>
    <rPh sb="6" eb="9">
      <t>ホジョキン</t>
    </rPh>
    <rPh sb="9" eb="10">
      <t>トウ</t>
    </rPh>
    <rPh sb="12" eb="14">
      <t>オウボ</t>
    </rPh>
    <rPh sb="14" eb="16">
      <t>ジョウキョウ</t>
    </rPh>
    <rPh sb="16" eb="17">
      <t>トウ</t>
    </rPh>
    <rPh sb="18" eb="20">
      <t>キニュウ</t>
    </rPh>
    <phoneticPr fontId="1"/>
  </si>
  <si>
    <t xml:space="preserve">＊　当該設備に過去、国の補助金等を活用している場合、補助金等の名称・導入設備・再生可能エネルギーの活用先・運用状況を記入する。
</t>
    <rPh sb="2" eb="4">
      <t>トウガイ</t>
    </rPh>
    <rPh sb="4" eb="6">
      <t>セツビ</t>
    </rPh>
    <rPh sb="7" eb="9">
      <t>カコ</t>
    </rPh>
    <rPh sb="10" eb="11">
      <t>クニ</t>
    </rPh>
    <rPh sb="12" eb="15">
      <t>ホジョキン</t>
    </rPh>
    <rPh sb="15" eb="16">
      <t>トウ</t>
    </rPh>
    <rPh sb="17" eb="19">
      <t>カツヨウ</t>
    </rPh>
    <rPh sb="23" eb="25">
      <t>バアイ</t>
    </rPh>
    <rPh sb="26" eb="30">
      <t>ホジョキンナド</t>
    </rPh>
    <rPh sb="31" eb="33">
      <t>メイショウ</t>
    </rPh>
    <rPh sb="34" eb="36">
      <t>ドウニュウ</t>
    </rPh>
    <rPh sb="36" eb="38">
      <t>セツビ</t>
    </rPh>
    <rPh sb="39" eb="41">
      <t>サイセイ</t>
    </rPh>
    <rPh sb="41" eb="43">
      <t>カノウ</t>
    </rPh>
    <rPh sb="49" eb="51">
      <t>カツヨウ</t>
    </rPh>
    <rPh sb="51" eb="52">
      <t>サキ</t>
    </rPh>
    <rPh sb="53" eb="55">
      <t>ウンヨウ</t>
    </rPh>
    <rPh sb="55" eb="57">
      <t>ジョウキョウ</t>
    </rPh>
    <rPh sb="58" eb="60">
      <t>キニュウ</t>
    </rPh>
    <phoneticPr fontId="1"/>
  </si>
  <si>
    <r>
      <t xml:space="preserve">(8)補助金所要額
</t>
    </r>
    <r>
      <rPr>
        <sz val="10"/>
        <rFont val="ＭＳ 明朝"/>
        <family val="1"/>
        <charset val="128"/>
      </rPr>
      <t xml:space="preserve">
※千円未満切捨</t>
    </r>
    <rPh sb="3" eb="6">
      <t>ホジョキン</t>
    </rPh>
    <rPh sb="6" eb="8">
      <t>ショヨウ</t>
    </rPh>
    <rPh sb="8" eb="9">
      <t>ガク</t>
    </rPh>
    <rPh sb="13" eb="15">
      <t>センエン</t>
    </rPh>
    <rPh sb="15" eb="17">
      <t>ミマン</t>
    </rPh>
    <rPh sb="17" eb="18">
      <t>キリ</t>
    </rPh>
    <rPh sb="18" eb="19">
      <t>シャ</t>
    </rPh>
    <phoneticPr fontId="1"/>
  </si>
  <si>
    <t>GX率先実行宣言のグレード（プルダウンより選択）</t>
    <rPh sb="2" eb="6">
      <t>ソッセンジッコウ</t>
    </rPh>
    <rPh sb="6" eb="8">
      <t>センゲン</t>
    </rPh>
    <rPh sb="21" eb="23">
      <t>センタク</t>
    </rPh>
    <phoneticPr fontId="15"/>
  </si>
  <si>
    <r>
      <t>企業分類</t>
    </r>
    <r>
      <rPr>
        <sz val="10"/>
        <rFont val="ＭＳ 明朝"/>
        <family val="1"/>
        <charset val="128"/>
      </rPr>
      <t>（プルダウンより選択）</t>
    </r>
    <rPh sb="0" eb="2">
      <t>キギョウ</t>
    </rPh>
    <rPh sb="2" eb="4">
      <t>ブンルイ</t>
    </rPh>
    <rPh sb="12" eb="14">
      <t>センタク</t>
    </rPh>
    <phoneticPr fontId="15"/>
  </si>
  <si>
    <t>【様式1】応募申請書</t>
    <rPh sb="1" eb="3">
      <t>ヨウシキ</t>
    </rPh>
    <phoneticPr fontId="37"/>
  </si>
  <si>
    <t>【様式１】</t>
    <phoneticPr fontId="1"/>
  </si>
  <si>
    <t>主な環境指標の批准状況（チェックした項目の根拠資料をご提出ください）</t>
    <rPh sb="0" eb="1">
      <t>オモ</t>
    </rPh>
    <rPh sb="2" eb="4">
      <t>カンキョウ</t>
    </rPh>
    <rPh sb="4" eb="6">
      <t>シヒョウ</t>
    </rPh>
    <rPh sb="7" eb="9">
      <t>ヒジュン</t>
    </rPh>
    <rPh sb="9" eb="11">
      <t>ジョウキョウ</t>
    </rPh>
    <rPh sb="18" eb="20">
      <t>コウモク</t>
    </rPh>
    <rPh sb="21" eb="25">
      <t>コンキョシリョウ</t>
    </rPh>
    <rPh sb="27" eb="29">
      <t>テイシュツ</t>
    </rPh>
    <phoneticPr fontId="3"/>
  </si>
  <si>
    <t>参加の位置付</t>
    <rPh sb="0" eb="2">
      <t>サンカ</t>
    </rPh>
    <rPh sb="3" eb="6">
      <t>イチツキ</t>
    </rPh>
    <phoneticPr fontId="77"/>
  </si>
  <si>
    <t>会社名</t>
    <rPh sb="0" eb="3">
      <t>カイシャメイ</t>
    </rPh>
    <phoneticPr fontId="77"/>
  </si>
  <si>
    <t>中小企業者該当</t>
    <rPh sb="0" eb="2">
      <t>チュウショウ</t>
    </rPh>
    <rPh sb="2" eb="4">
      <t>キギョウ</t>
    </rPh>
    <rPh sb="4" eb="5">
      <t>シャ</t>
    </rPh>
    <rPh sb="5" eb="7">
      <t>ガイトウ</t>
    </rPh>
    <phoneticPr fontId="77"/>
  </si>
  <si>
    <t>(補助率)</t>
    <rPh sb="1" eb="4">
      <t>ホジョリツ</t>
    </rPh>
    <phoneticPr fontId="77"/>
  </si>
  <si>
    <t>(1)総事業費</t>
    <phoneticPr fontId="77"/>
  </si>
  <si>
    <t>(2)寄付金その他の収入</t>
    <phoneticPr fontId="77"/>
  </si>
  <si>
    <t>合計</t>
    <rPh sb="0" eb="2">
      <t>ゴウケイ</t>
    </rPh>
    <phoneticPr fontId="77"/>
  </si>
  <si>
    <t>＜令和7年度にかかる補助対象＞</t>
    <phoneticPr fontId="76"/>
  </si>
  <si>
    <t>＜令和8年度にかかる補助対象＞</t>
    <phoneticPr fontId="76"/>
  </si>
  <si>
    <t>＜令和9年度にかかる補助対象＞</t>
    <phoneticPr fontId="76"/>
  </si>
  <si>
    <t>＜事業全体にかかる補助対象 (令和7年度～令和9年度の合計) ＞</t>
    <phoneticPr fontId="76"/>
  </si>
  <si>
    <t>（要）</t>
    <rPh sb="1" eb="2">
      <t>ヨウ</t>
    </rPh>
    <phoneticPr fontId="37"/>
  </si>
  <si>
    <t>単位：円</t>
    <rPh sb="0" eb="2">
      <t>タンイ</t>
    </rPh>
    <rPh sb="3" eb="4">
      <t>エン</t>
    </rPh>
    <phoneticPr fontId="76"/>
  </si>
  <si>
    <t>フリガナ</t>
    <phoneticPr fontId="22"/>
  </si>
  <si>
    <t xml:space="preserve"> Scope3排出量削減のための企業間連携による省CO2設備投資促進事業　企業間連携の概要</t>
    <rPh sb="7" eb="9">
      <t>ハイシュツ</t>
    </rPh>
    <rPh sb="9" eb="10">
      <t>リョウ</t>
    </rPh>
    <rPh sb="10" eb="12">
      <t>サクゲン</t>
    </rPh>
    <rPh sb="16" eb="19">
      <t>キギョウカン</t>
    </rPh>
    <rPh sb="19" eb="21">
      <t>レンケイ</t>
    </rPh>
    <rPh sb="24" eb="25">
      <t>ショウ</t>
    </rPh>
    <rPh sb="28" eb="30">
      <t>セツビ</t>
    </rPh>
    <rPh sb="30" eb="32">
      <t>トウシ</t>
    </rPh>
    <rPh sb="32" eb="34">
      <t>ソクシン</t>
    </rPh>
    <rPh sb="34" eb="36">
      <t>ジギョウ</t>
    </rPh>
    <rPh sb="37" eb="42">
      <t>キギョウカンレンケイ</t>
    </rPh>
    <rPh sb="43" eb="45">
      <t>ガイヨウ</t>
    </rPh>
    <phoneticPr fontId="26"/>
  </si>
  <si>
    <t>【別紙2】　補助対象経費計算書</t>
    <rPh sb="6" eb="12">
      <t>ホジョタイショウケイヒ</t>
    </rPh>
    <rPh sb="12" eb="15">
      <t>ケイサンショ</t>
    </rPh>
    <phoneticPr fontId="77"/>
  </si>
  <si>
    <t>＜名称・主な業務内容＞</t>
    <phoneticPr fontId="1"/>
  </si>
  <si>
    <r>
      <t>(注)中小企業基本法（昭和３８年法律第１５４号）第２条第１項に規定する</t>
    </r>
    <r>
      <rPr>
        <sz val="11"/>
        <color rgb="FFFF0000"/>
        <rFont val="ＭＳ 明朝"/>
        <family val="1"/>
        <charset val="128"/>
      </rPr>
      <t>中小企業者に該当しない企業者</t>
    </r>
    <r>
      <rPr>
        <sz val="11"/>
        <color theme="1"/>
        <rFont val="ＭＳ 明朝"/>
        <family val="1"/>
        <charset val="128"/>
      </rPr>
      <t>。</t>
    </r>
    <phoneticPr fontId="25"/>
  </si>
  <si>
    <r>
      <rPr>
        <b/>
        <sz val="11"/>
        <rFont val="ＭＳ Ｐゴシック"/>
        <family val="3"/>
        <charset val="128"/>
      </rPr>
      <t>(3)差引額</t>
    </r>
    <r>
      <rPr>
        <sz val="11"/>
        <rFont val="ＭＳ Ｐゴシック"/>
        <family val="3"/>
        <charset val="128"/>
      </rPr>
      <t xml:space="preserve">
(1) － (2)</t>
    </r>
    <phoneticPr fontId="77"/>
  </si>
  <si>
    <r>
      <rPr>
        <b/>
        <sz val="11"/>
        <rFont val="ＭＳ Ｐゴシック"/>
        <family val="3"/>
        <charset val="128"/>
      </rPr>
      <t>(4)補助対象経費</t>
    </r>
    <r>
      <rPr>
        <sz val="11"/>
        <rFont val="ＭＳ Ｐゴシック"/>
        <family val="3"/>
        <charset val="128"/>
      </rPr>
      <t xml:space="preserve">
    支出予定額</t>
    </r>
    <phoneticPr fontId="77"/>
  </si>
  <si>
    <t>(5)基準額
（採択通知書の補助基本額。公募の際入力不要）</t>
    <rPh sb="20" eb="22">
      <t>コウボ</t>
    </rPh>
    <rPh sb="23" eb="24">
      <t>サイ</t>
    </rPh>
    <rPh sb="24" eb="26">
      <t>ニュウリョク</t>
    </rPh>
    <rPh sb="26" eb="28">
      <t>フヨウ</t>
    </rPh>
    <phoneticPr fontId="77"/>
  </si>
  <si>
    <r>
      <rPr>
        <b/>
        <sz val="11"/>
        <rFont val="ＭＳ Ｐゴシック"/>
        <family val="3"/>
        <charset val="128"/>
      </rPr>
      <t>(6)選定額</t>
    </r>
    <r>
      <rPr>
        <sz val="11"/>
        <rFont val="ＭＳ Ｐゴシック"/>
        <family val="3"/>
        <charset val="128"/>
      </rPr>
      <t xml:space="preserve">
(4)と(5)を比較して
少ない方の額</t>
    </r>
    <phoneticPr fontId="77"/>
  </si>
  <si>
    <r>
      <rPr>
        <b/>
        <sz val="11"/>
        <rFont val="ＭＳ Ｐゴシック"/>
        <family val="3"/>
        <charset val="128"/>
      </rPr>
      <t>(7)補助基本額</t>
    </r>
    <r>
      <rPr>
        <sz val="11"/>
        <rFont val="ＭＳ Ｐゴシック"/>
        <family val="3"/>
        <charset val="128"/>
      </rPr>
      <t xml:space="preserve">
(3)と(6)を比較して
少ない方の額</t>
    </r>
    <rPh sb="7" eb="8">
      <t>ガク</t>
    </rPh>
    <phoneticPr fontId="77"/>
  </si>
  <si>
    <r>
      <rPr>
        <b/>
        <sz val="11"/>
        <rFont val="ＭＳ Ｐゴシック"/>
        <family val="3"/>
        <charset val="128"/>
      </rPr>
      <t>(8)補助金所要額</t>
    </r>
    <r>
      <rPr>
        <sz val="11"/>
        <rFont val="ＭＳ Ｐゴシック"/>
        <family val="3"/>
        <charset val="128"/>
      </rPr>
      <t xml:space="preserve">
　　(7)X(補助率)
　　千円未満切り捨て</t>
    </r>
    <rPh sb="17" eb="20">
      <t>ホジョリツ</t>
    </rPh>
    <phoneticPr fontId="77"/>
  </si>
  <si>
    <t>「GX率先実行宣言」＆CO2排出量を3,000t-CO2／年以上削減</t>
    <phoneticPr fontId="76"/>
  </si>
  <si>
    <t>【別紙1-1】事業実施者の概要①</t>
    <rPh sb="7" eb="11">
      <t>ジギョウジッシ</t>
    </rPh>
    <rPh sb="11" eb="12">
      <t>シャ</t>
    </rPh>
    <phoneticPr fontId="25"/>
  </si>
  <si>
    <t>事業実施者</t>
    <rPh sb="0" eb="4">
      <t>ジギョウジッシ</t>
    </rPh>
    <rPh sb="4" eb="5">
      <t>シャ</t>
    </rPh>
    <phoneticPr fontId="25"/>
  </si>
  <si>
    <t>「GX率先実行宣言」＆CO2排出量を3,000t-CO2／年以上削減</t>
    <phoneticPr fontId="25"/>
  </si>
  <si>
    <t>補助金所要額
（円）</t>
    <rPh sb="2" eb="3">
      <t>キン</t>
    </rPh>
    <rPh sb="3" eb="6">
      <t>ショヨウガク</t>
    </rPh>
    <rPh sb="8" eb="9">
      <t>エン</t>
    </rPh>
    <phoneticPr fontId="26"/>
  </si>
  <si>
    <t>総事業費
（円）</t>
    <rPh sb="0" eb="4">
      <t>ソウジギョウヒ</t>
    </rPh>
    <rPh sb="6" eb="7">
      <t>エン</t>
    </rPh>
    <phoneticPr fontId="26"/>
  </si>
  <si>
    <t>投資回収年数</t>
    <rPh sb="0" eb="4">
      <t>トウシカイシュウ</t>
    </rPh>
    <rPh sb="4" eb="6">
      <t>ネンスウ</t>
    </rPh>
    <phoneticPr fontId="25"/>
  </si>
  <si>
    <t>ランニングコスト削減額
（円/年）</t>
    <rPh sb="8" eb="10">
      <t>サクゲン</t>
    </rPh>
    <rPh sb="10" eb="11">
      <t>ガク</t>
    </rPh>
    <rPh sb="13" eb="14">
      <t>エン</t>
    </rPh>
    <rPh sb="15" eb="16">
      <t>ネン</t>
    </rPh>
    <phoneticPr fontId="25"/>
  </si>
  <si>
    <t>CO2排出量を3,000t-CO2／年以上削減</t>
    <phoneticPr fontId="76"/>
  </si>
  <si>
    <t>事業所名</t>
    <rPh sb="0" eb="3">
      <t>ジギョウショ</t>
    </rPh>
    <rPh sb="3" eb="4">
      <t>メイ</t>
    </rPh>
    <phoneticPr fontId="77"/>
  </si>
  <si>
    <t>【別紙1-1】事業実施者の概要①</t>
    <rPh sb="1" eb="3">
      <t>ベッシ</t>
    </rPh>
    <rPh sb="7" eb="12">
      <t>ジギョウジッシシャ</t>
    </rPh>
    <rPh sb="13" eb="15">
      <t>ガイヨウ</t>
    </rPh>
    <phoneticPr fontId="37"/>
  </si>
  <si>
    <t>【別紙1-1】事業実施者の概要②</t>
    <rPh sb="1" eb="3">
      <t>ベッシ</t>
    </rPh>
    <rPh sb="7" eb="12">
      <t>ジギョウジッシシャ</t>
    </rPh>
    <rPh sb="13" eb="15">
      <t>ガイヨウ</t>
    </rPh>
    <phoneticPr fontId="37"/>
  </si>
  <si>
    <t>【別紙1-1】事業実施者の概要③</t>
    <rPh sb="1" eb="3">
      <t>ベッシ</t>
    </rPh>
    <rPh sb="7" eb="12">
      <t>ジギョウジッシシャ</t>
    </rPh>
    <rPh sb="13" eb="15">
      <t>ガイヨウ</t>
    </rPh>
    <phoneticPr fontId="37"/>
  </si>
  <si>
    <t>【別紙1-1】事業実施者の概要④</t>
    <rPh sb="1" eb="3">
      <t>ベッシ</t>
    </rPh>
    <rPh sb="7" eb="12">
      <t>ジギョウジッシシャ</t>
    </rPh>
    <rPh sb="13" eb="15">
      <t>ガイヨウ</t>
    </rPh>
    <phoneticPr fontId="37"/>
  </si>
  <si>
    <t>【別紙1-1】事業実施者の概要⑤</t>
    <rPh sb="1" eb="3">
      <t>ベッシ</t>
    </rPh>
    <rPh sb="7" eb="12">
      <t>ジギョウジッシシャ</t>
    </rPh>
    <rPh sb="13" eb="15">
      <t>ガイヨウ</t>
    </rPh>
    <phoneticPr fontId="37"/>
  </si>
  <si>
    <t>【別紙1-1】事業実施者の概要⑥</t>
    <rPh sb="1" eb="3">
      <t>ベッシ</t>
    </rPh>
    <rPh sb="7" eb="12">
      <t>ジギョウジッシシャ</t>
    </rPh>
    <rPh sb="13" eb="15">
      <t>ガイヨウ</t>
    </rPh>
    <phoneticPr fontId="37"/>
  </si>
  <si>
    <t>【別紙1-1】事業実施者の概要⑦</t>
    <rPh sb="1" eb="3">
      <t>ベッシ</t>
    </rPh>
    <rPh sb="7" eb="12">
      <t>ジギョウジッシシャ</t>
    </rPh>
    <rPh sb="13" eb="15">
      <t>ガイヨウ</t>
    </rPh>
    <phoneticPr fontId="37"/>
  </si>
  <si>
    <t>【別紙1-1】事業実施者の概要⑧</t>
    <rPh sb="1" eb="3">
      <t>ベッシ</t>
    </rPh>
    <rPh sb="7" eb="12">
      <t>ジギョウジッシシャ</t>
    </rPh>
    <rPh sb="13" eb="15">
      <t>ガイヨウ</t>
    </rPh>
    <phoneticPr fontId="37"/>
  </si>
  <si>
    <t>③</t>
    <phoneticPr fontId="15"/>
  </si>
  <si>
    <t>④</t>
    <phoneticPr fontId="15"/>
  </si>
  <si>
    <t>⑤</t>
    <phoneticPr fontId="15"/>
  </si>
  <si>
    <t>実施
事業所数</t>
    <rPh sb="0" eb="2">
      <t>ジッシ</t>
    </rPh>
    <rPh sb="3" eb="6">
      <t>ジギョウショ</t>
    </rPh>
    <rPh sb="6" eb="7">
      <t>スウ</t>
    </rPh>
    <phoneticPr fontId="76"/>
  </si>
  <si>
    <t>1事業実施者につき1シート</t>
    <rPh sb="1" eb="3">
      <t>ジギョウ</t>
    </rPh>
    <rPh sb="3" eb="6">
      <t>ジッシシャ</t>
    </rPh>
    <phoneticPr fontId="36"/>
  </si>
  <si>
    <t>【別紙2-1】補助対象経費計算書（事業所内訳）⑤</t>
    <rPh sb="7" eb="13">
      <t>ホジョタイショウケイヒ</t>
    </rPh>
    <rPh sb="13" eb="16">
      <t>ケイサンショ</t>
    </rPh>
    <rPh sb="17" eb="20">
      <t>ジギョウショ</t>
    </rPh>
    <rPh sb="20" eb="22">
      <t>ウチワケ</t>
    </rPh>
    <phoneticPr fontId="36"/>
  </si>
  <si>
    <t>【別紙2-1】補助対象経費計算書（事業所内訳）⑥</t>
    <rPh sb="7" eb="13">
      <t>ホジョタイショウケイヒ</t>
    </rPh>
    <rPh sb="13" eb="16">
      <t>ケイサンショ</t>
    </rPh>
    <rPh sb="17" eb="20">
      <t>ジギョウショ</t>
    </rPh>
    <rPh sb="20" eb="22">
      <t>ウチワケ</t>
    </rPh>
    <phoneticPr fontId="36"/>
  </si>
  <si>
    <t>【別紙2-1】補助対象経費計算書（事業所内訳）⑦</t>
    <rPh sb="7" eb="13">
      <t>ホジョタイショウケイヒ</t>
    </rPh>
    <rPh sb="13" eb="16">
      <t>ケイサンショ</t>
    </rPh>
    <rPh sb="17" eb="20">
      <t>ジギョウショ</t>
    </rPh>
    <rPh sb="20" eb="22">
      <t>ウチワケ</t>
    </rPh>
    <phoneticPr fontId="36"/>
  </si>
  <si>
    <t>【別紙2-1】補助対象経費計算書（事業所内訳）⑧</t>
    <rPh sb="7" eb="13">
      <t>ホジョタイショウケイヒ</t>
    </rPh>
    <rPh sb="13" eb="16">
      <t>ケイサンショ</t>
    </rPh>
    <rPh sb="17" eb="20">
      <t>ジギョウショ</t>
    </rPh>
    <rPh sb="20" eb="22">
      <t>ウチワケ</t>
    </rPh>
    <phoneticPr fontId="36"/>
  </si>
  <si>
    <t>本シートは事業実施者が8社以下に対応しています。事業実施者予定数が8社を超える場合は、協会(一般社団法人地域循環共生社会連携協会）に連絡をお願いします。</t>
    <rPh sb="0" eb="1">
      <t>ホン</t>
    </rPh>
    <rPh sb="5" eb="7">
      <t>ジギョウ</t>
    </rPh>
    <rPh sb="7" eb="9">
      <t>ジッシ</t>
    </rPh>
    <rPh sb="9" eb="10">
      <t>シャ</t>
    </rPh>
    <rPh sb="12" eb="13">
      <t>シャ</t>
    </rPh>
    <rPh sb="13" eb="15">
      <t>イカ</t>
    </rPh>
    <rPh sb="16" eb="18">
      <t>タイオウ</t>
    </rPh>
    <rPh sb="24" eb="26">
      <t>ジギョウ</t>
    </rPh>
    <rPh sb="26" eb="28">
      <t>ジッシ</t>
    </rPh>
    <rPh sb="28" eb="29">
      <t>シャ</t>
    </rPh>
    <rPh sb="29" eb="32">
      <t>ヨテイスウ</t>
    </rPh>
    <rPh sb="31" eb="33">
      <t>キョウカイ</t>
    </rPh>
    <rPh sb="34" eb="35">
      <t>シャ</t>
    </rPh>
    <rPh sb="36" eb="37">
      <t>コ</t>
    </rPh>
    <rPh sb="37" eb="39">
      <t>ホウジン</t>
    </rPh>
    <rPh sb="39" eb="43">
      <t>チイキジュンカン</t>
    </rPh>
    <rPh sb="43" eb="47">
      <t>キョウセイシャカイ</t>
    </rPh>
    <rPh sb="48" eb="50">
      <t>シャダン</t>
    </rPh>
    <rPh sb="50" eb="52">
      <t>ホウジン</t>
    </rPh>
    <rPh sb="53" eb="55">
      <t>レンラク</t>
    </rPh>
    <rPh sb="57" eb="58">
      <t>ネガ</t>
    </rPh>
    <phoneticPr fontId="37"/>
  </si>
  <si>
    <t>【別紙1-1】事業実施者の概要②</t>
    <rPh sb="7" eb="11">
      <t>ジギョウジッシ</t>
    </rPh>
    <rPh sb="11" eb="12">
      <t>シャ</t>
    </rPh>
    <phoneticPr fontId="25"/>
  </si>
  <si>
    <t>【別紙1-1】事業実施者の概要③</t>
    <rPh sb="7" eb="11">
      <t>ジギョウジッシ</t>
    </rPh>
    <rPh sb="11" eb="12">
      <t>シャ</t>
    </rPh>
    <phoneticPr fontId="25"/>
  </si>
  <si>
    <t>【別紙1-1】事業実施者の概要④</t>
    <rPh sb="7" eb="11">
      <t>ジギョウジッシ</t>
    </rPh>
    <rPh sb="11" eb="12">
      <t>シャ</t>
    </rPh>
    <phoneticPr fontId="25"/>
  </si>
  <si>
    <t>【別紙1-1】事業実施者の概要⑤</t>
    <rPh sb="7" eb="11">
      <t>ジギョウジッシ</t>
    </rPh>
    <rPh sb="11" eb="12">
      <t>シャ</t>
    </rPh>
    <phoneticPr fontId="25"/>
  </si>
  <si>
    <t>【別紙1-1】事業実施者の概要⑥</t>
    <rPh sb="7" eb="11">
      <t>ジギョウジッシ</t>
    </rPh>
    <rPh sb="11" eb="12">
      <t>シャ</t>
    </rPh>
    <phoneticPr fontId="25"/>
  </si>
  <si>
    <t>【別紙1-1】事業実施者の概要⑦</t>
    <rPh sb="7" eb="11">
      <t>ジギョウジッシ</t>
    </rPh>
    <rPh sb="11" eb="12">
      <t>シャ</t>
    </rPh>
    <phoneticPr fontId="25"/>
  </si>
  <si>
    <t>【別紙1-1】事業実施者の概要⑧</t>
    <rPh sb="7" eb="11">
      <t>ジギョウジッシ</t>
    </rPh>
    <rPh sb="11" eb="12">
      <t>シャ</t>
    </rPh>
    <phoneticPr fontId="25"/>
  </si>
  <si>
    <t>【別紙2-1】　補助対象経費計算書（事業所内訳）①</t>
    <rPh sb="8" eb="14">
      <t>ホジョタイショウケイヒ</t>
    </rPh>
    <rPh sb="14" eb="17">
      <t>ケイサンショ</t>
    </rPh>
    <rPh sb="18" eb="21">
      <t>ジギョウショ</t>
    </rPh>
    <rPh sb="21" eb="23">
      <t>ウチワケ</t>
    </rPh>
    <phoneticPr fontId="77"/>
  </si>
  <si>
    <t>【別紙2-1】　補助対象経費計算書（事業所内訳）②</t>
    <rPh sb="1" eb="3">
      <t>ベッシ</t>
    </rPh>
    <rPh sb="8" eb="10">
      <t>ホジョ</t>
    </rPh>
    <rPh sb="10" eb="12">
      <t>タイショウ</t>
    </rPh>
    <rPh sb="12" eb="14">
      <t>ケイヒ</t>
    </rPh>
    <rPh sb="14" eb="17">
      <t>ケイサンショ</t>
    </rPh>
    <rPh sb="18" eb="21">
      <t>ジギョウショ</t>
    </rPh>
    <rPh sb="21" eb="23">
      <t>ウチワケ</t>
    </rPh>
    <phoneticPr fontId="77"/>
  </si>
  <si>
    <t>【別紙2-1】　補助対象経費計算書（事業所内訳）③</t>
    <rPh sb="1" eb="3">
      <t>ベッシ</t>
    </rPh>
    <rPh sb="8" eb="10">
      <t>ホジョ</t>
    </rPh>
    <rPh sb="10" eb="12">
      <t>タイショウ</t>
    </rPh>
    <rPh sb="12" eb="14">
      <t>ケイヒ</t>
    </rPh>
    <rPh sb="14" eb="17">
      <t>ケイサンショ</t>
    </rPh>
    <rPh sb="18" eb="21">
      <t>ジギョウショ</t>
    </rPh>
    <rPh sb="21" eb="23">
      <t>ウチワケ</t>
    </rPh>
    <phoneticPr fontId="77"/>
  </si>
  <si>
    <t>【別紙2-1】　補助対象経費計算書（事業所内訳）④</t>
    <rPh sb="1" eb="3">
      <t>ベッシ</t>
    </rPh>
    <rPh sb="8" eb="10">
      <t>ホジョ</t>
    </rPh>
    <rPh sb="10" eb="12">
      <t>タイショウ</t>
    </rPh>
    <rPh sb="12" eb="14">
      <t>ケイヒ</t>
    </rPh>
    <rPh sb="14" eb="17">
      <t>ケイサンショ</t>
    </rPh>
    <rPh sb="18" eb="21">
      <t>ジギョウショ</t>
    </rPh>
    <rPh sb="21" eb="23">
      <t>ウチワケ</t>
    </rPh>
    <phoneticPr fontId="77"/>
  </si>
  <si>
    <t>【別紙2-1】　補助対象経費計算書（事業所内訳）⑤</t>
    <rPh sb="1" eb="3">
      <t>ベッシ</t>
    </rPh>
    <rPh sb="8" eb="10">
      <t>ホジョ</t>
    </rPh>
    <rPh sb="10" eb="12">
      <t>タイショウ</t>
    </rPh>
    <rPh sb="12" eb="14">
      <t>ケイヒ</t>
    </rPh>
    <rPh sb="14" eb="17">
      <t>ケイサンショ</t>
    </rPh>
    <rPh sb="18" eb="21">
      <t>ジギョウショ</t>
    </rPh>
    <rPh sb="21" eb="23">
      <t>ウチワケ</t>
    </rPh>
    <phoneticPr fontId="77"/>
  </si>
  <si>
    <t>【別紙2-1】　補助対象経費計算書（事業所内訳）⑥</t>
    <rPh sb="1" eb="3">
      <t>ベッシ</t>
    </rPh>
    <rPh sb="8" eb="10">
      <t>ホジョ</t>
    </rPh>
    <rPh sb="10" eb="12">
      <t>タイショウ</t>
    </rPh>
    <rPh sb="12" eb="14">
      <t>ケイヒ</t>
    </rPh>
    <rPh sb="14" eb="17">
      <t>ケイサンショ</t>
    </rPh>
    <rPh sb="18" eb="21">
      <t>ジギョウショ</t>
    </rPh>
    <rPh sb="21" eb="23">
      <t>ウチワケ</t>
    </rPh>
    <phoneticPr fontId="77"/>
  </si>
  <si>
    <t>【別紙2-1】　補助対象経費計算書（事業所内訳）⑦</t>
    <rPh sb="1" eb="3">
      <t>ベッシ</t>
    </rPh>
    <rPh sb="8" eb="10">
      <t>ホジョ</t>
    </rPh>
    <rPh sb="10" eb="12">
      <t>タイショウ</t>
    </rPh>
    <rPh sb="12" eb="14">
      <t>ケイヒ</t>
    </rPh>
    <rPh sb="14" eb="17">
      <t>ケイサンショ</t>
    </rPh>
    <rPh sb="18" eb="21">
      <t>ジギョウショ</t>
    </rPh>
    <rPh sb="21" eb="23">
      <t>ウチワケ</t>
    </rPh>
    <phoneticPr fontId="77"/>
  </si>
  <si>
    <t>【別紙2-1】　補助対象経費計算書（事業所内訳）⑧</t>
    <rPh sb="1" eb="3">
      <t>ベッシ</t>
    </rPh>
    <rPh sb="8" eb="10">
      <t>ホジョ</t>
    </rPh>
    <rPh sb="10" eb="12">
      <t>タイショウ</t>
    </rPh>
    <rPh sb="12" eb="14">
      <t>ケイヒ</t>
    </rPh>
    <rPh sb="14" eb="17">
      <t>ケイサンショ</t>
    </rPh>
    <rPh sb="18" eb="21">
      <t>ジギョウショ</t>
    </rPh>
    <rPh sb="21" eb="23">
      <t>ウチワケ</t>
    </rPh>
    <phoneticPr fontId="77"/>
  </si>
  <si>
    <t>　　　事業所が2か所以上ある場合の2社目からはこちらに記入してください</t>
    <rPh sb="3" eb="6">
      <t>ジギョウショ</t>
    </rPh>
    <rPh sb="9" eb="10">
      <t>ショ</t>
    </rPh>
    <rPh sb="10" eb="12">
      <t>イジョウ</t>
    </rPh>
    <rPh sb="14" eb="16">
      <t>バアイ</t>
    </rPh>
    <rPh sb="18" eb="19">
      <t>シャ</t>
    </rPh>
    <rPh sb="19" eb="20">
      <t>メ</t>
    </rPh>
    <rPh sb="27" eb="29">
      <t>キニュウ</t>
    </rPh>
    <phoneticPr fontId="36"/>
  </si>
  <si>
    <t>　　　事業実施者3社目からはこちらに記入してください</t>
    <rPh sb="3" eb="7">
      <t>ジギョウジッシ</t>
    </rPh>
    <rPh sb="7" eb="8">
      <t>シャ</t>
    </rPh>
    <rPh sb="9" eb="10">
      <t>シャ</t>
    </rPh>
    <rPh sb="10" eb="11">
      <t>メ</t>
    </rPh>
    <rPh sb="18" eb="20">
      <t>キニュウ</t>
    </rPh>
    <phoneticPr fontId="36"/>
  </si>
  <si>
    <t>※実施事業所が2事業所以上ある場合は、【別紙2-1】補助対象経費計算書（事業所内訳）にも記入し、（1）、（2）、（4）は別紙2-1の各合計額を記入してください。</t>
    <rPh sb="1" eb="3">
      <t>ジッシ</t>
    </rPh>
    <rPh sb="3" eb="6">
      <t>ジギョウショ</t>
    </rPh>
    <rPh sb="8" eb="11">
      <t>ジギョウショ</t>
    </rPh>
    <rPh sb="11" eb="13">
      <t>イジョウ</t>
    </rPh>
    <rPh sb="15" eb="17">
      <t>バアイ</t>
    </rPh>
    <rPh sb="20" eb="22">
      <t>ベッシ</t>
    </rPh>
    <rPh sb="26" eb="32">
      <t>ホジョタイショウケイヒ</t>
    </rPh>
    <rPh sb="32" eb="35">
      <t>ケイサンショ</t>
    </rPh>
    <rPh sb="36" eb="39">
      <t>ジギョウショ</t>
    </rPh>
    <rPh sb="39" eb="41">
      <t>ウチワケ</t>
    </rPh>
    <rPh sb="44" eb="46">
      <t>キニュウ</t>
    </rPh>
    <rPh sb="60" eb="62">
      <t>ベッシ</t>
    </rPh>
    <rPh sb="66" eb="67">
      <t>カク</t>
    </rPh>
    <rPh sb="67" eb="70">
      <t>ゴウケイガク</t>
    </rPh>
    <rPh sb="71" eb="73">
      <t>キニュウ</t>
    </rPh>
    <phoneticPr fontId="76"/>
  </si>
  <si>
    <t>事業実施者：</t>
    <rPh sb="0" eb="4">
      <t>ジギョウジッシ</t>
    </rPh>
    <rPh sb="4" eb="5">
      <t>シャ</t>
    </rPh>
    <phoneticPr fontId="76"/>
  </si>
  <si>
    <t>補助対象経費
   （円）</t>
    <rPh sb="11" eb="12">
      <t>エン</t>
    </rPh>
    <phoneticPr fontId="25"/>
  </si>
  <si>
    <t>【記入上の注意】</t>
    <rPh sb="1" eb="3">
      <t>キニュウ</t>
    </rPh>
    <rPh sb="3" eb="4">
      <t>ジョウ</t>
    </rPh>
    <rPh sb="5" eb="7">
      <t>チュウイ</t>
    </rPh>
    <phoneticPr fontId="37"/>
  </si>
  <si>
    <t>代表企業</t>
    <rPh sb="0" eb="4">
      <t>ダイヒョウキギョウ</t>
    </rPh>
    <phoneticPr fontId="76"/>
  </si>
  <si>
    <t>連携企業</t>
    <rPh sb="0" eb="4">
      <t>レンケイキギョウ</t>
    </rPh>
    <phoneticPr fontId="76"/>
  </si>
  <si>
    <t>代表企業の
子会社等</t>
    <rPh sb="0" eb="4">
      <t>ダイヒョウキギョウ</t>
    </rPh>
    <rPh sb="6" eb="9">
      <t>コガイシャ</t>
    </rPh>
    <rPh sb="9" eb="10">
      <t>トウ</t>
    </rPh>
    <phoneticPr fontId="76"/>
  </si>
  <si>
    <t>経費に係る根拠資料</t>
  </si>
  <si>
    <t>GX要件を満たすことの表明書※１</t>
  </si>
  <si>
    <t>既存設備及び導入する設備・技術に関する説明資料※４</t>
  </si>
  <si>
    <t>その他参考資料※５  </t>
  </si>
  <si>
    <t>対象設備に関するリース契約書等（案）・リース料※６</t>
  </si>
  <si>
    <t>会社概要が分かる資料※7及び定款又は法人登記簿</t>
  </si>
  <si>
    <t>決算報告書※８</t>
  </si>
  <si>
    <t>中小企業等を証する書類※９</t>
  </si>
  <si>
    <t>その他事業内容に必要な補足資料※10</t>
  </si>
  <si>
    <t>LD-Tech 認証製品に関する資料※11</t>
  </si>
  <si>
    <t>温室効果ガスの削減目標の設定および「デコ活」に関する資料※12</t>
  </si>
  <si>
    <t>提出
ファイル形式</t>
    <rPh sb="0" eb="2">
      <t>テイシュツ</t>
    </rPh>
    <rPh sb="7" eb="9">
      <t>ケイシキ</t>
    </rPh>
    <phoneticPr fontId="76"/>
  </si>
  <si>
    <t>※２　応募にあたっては、交付規程およびＱ＆Ａ集を参照し、応募要件等を確認して記載してください。</t>
  </si>
  <si>
    <t>※３　実施計画書における各欄は、必ず漏れなく記入してください。</t>
  </si>
  <si>
    <t>※４　既存の設備および導入する設備・技術に関して以下の資料を提出ください。</t>
  </si>
  <si>
    <t>※７　事業者の組織に関するパンフレット等、業務概要のわかる資料。</t>
  </si>
  <si>
    <t>※８　経理状況説明書として直近２決算期の貸借対照表及び損益計算書。</t>
  </si>
  <si>
    <t>※11　2023年度または2024年度LD-Tech認証製品一覧の該当製品のページの写し PDF （製品該当ページの PDF を提出ください。）</t>
  </si>
  <si>
    <t>※12　温室効果ガスの削減目標の設定、および「デコ活」に関する資料のPDFを提出ください。</t>
  </si>
  <si>
    <t>Excel（分割しないでください）</t>
  </si>
  <si>
    <t>Excel</t>
  </si>
  <si>
    <t>PDF等</t>
  </si>
  <si>
    <t>○</t>
  </si>
  <si>
    <t>（○）</t>
  </si>
  <si>
    <t>―</t>
  </si>
  <si>
    <t>△</t>
  </si>
  <si>
    <t>　　　　・既存の設備の機能が記載された仕様書またはカタログ。これらがない場合には、代替してください。</t>
    <phoneticPr fontId="76"/>
  </si>
  <si>
    <t>　　　　・導入する高効率機器や電化・燃料転換設備の性能が記載された仕様書またはカタログ。</t>
    <phoneticPr fontId="76"/>
  </si>
  <si>
    <t>　　　　・その他（必要に応じシステム構成図等）</t>
    <phoneticPr fontId="76"/>
  </si>
  <si>
    <t>　　　　・その他参考資料の書式は自由です。PowerPoint形式の場合は、表記内容の位置ズレ等の確認のため同じ内容をPDF形式でも提出してください。</t>
    <phoneticPr fontId="76"/>
  </si>
  <si>
    <t>　　　　➤ 応募申請時点において法人の設立から１会計年度を経過していない場合は、申請年度の事業計画及び収支予算を提出してください。</t>
    <phoneticPr fontId="76"/>
  </si>
  <si>
    <t>　　　　➤法人の設立から１会計年度を経過し、かつ、２会計年度を経過していない場合には直近の１決算期に関する貸借対照表及び損益計算書を提出してください。</t>
    <phoneticPr fontId="76"/>
  </si>
  <si>
    <t>※10　その他参考資料（応募申請書に記載した内容の根拠や補足説明となる資料等）</t>
    <phoneticPr fontId="76"/>
  </si>
  <si>
    <t>○　：応募者及び補助事業を実施する者が提出する書類</t>
  </si>
  <si>
    <t>（○）：補助事業を実施する者のみ提出する書類</t>
  </si>
  <si>
    <t>△　：該当する応募者及び補助事業を実施する者のみ提出する書類</t>
  </si>
  <si>
    <r>
      <t>※１　</t>
    </r>
    <r>
      <rPr>
        <sz val="11"/>
        <color rgb="FF000000"/>
        <rFont val="Meiryo UI"/>
        <family val="3"/>
        <charset val="128"/>
      </rPr>
      <t>応募申請書類はJグランツ/jGrants（デジタル庁が運営する補助金の電子申請システム）もしくは</t>
    </r>
    <r>
      <rPr>
        <sz val="11"/>
        <color theme="1"/>
        <rFont val="Meiryo UI"/>
        <family val="3"/>
        <charset val="128"/>
      </rPr>
      <t>協会</t>
    </r>
    <r>
      <rPr>
        <sz val="11"/>
        <color rgb="FF000000"/>
        <rFont val="Meiryo UI"/>
        <family val="3"/>
        <charset val="128"/>
      </rPr>
      <t>ホームページの電子ファイルをダウンロードして作成するようお願いします。</t>
    </r>
  </si>
  <si>
    <t>※５　・代表企業が審査項目５，６*において「有」の場合、その資料のPDFを提出ください。</t>
    <phoneticPr fontId="76"/>
  </si>
  <si>
    <t>*審査項目</t>
    <rPh sb="1" eb="5">
      <t>シンサコウモク</t>
    </rPh>
    <phoneticPr fontId="76"/>
  </si>
  <si>
    <t>代表企業が、SBT、TCFD、RE100、再エネ100宣言 RE Action、エコアクション 21、エコ・ファースト、GXリーグのいずれかについての宣言・獲得・認定取得・参画の有無、または設備更新を行う代表企業の工場・事業場が ISO14001 の認証を取得の有無</t>
  </si>
  <si>
    <t>代表企業が、「パートナーシップ構築宣言」において、グリーン化の取組について宣言実施の有無</t>
  </si>
  <si>
    <t>　　　　複数シートに分かれていますが、各欄を漏れなく記入してください  。Excel形式のまま提出してください。</t>
    <phoneticPr fontId="76"/>
  </si>
  <si>
    <t>※６　導入設備の所有者がリース事業者となる場合、導入設備の法定耐用年数をカバーする契約案（契約延長特約も可）
　　　　となっている契約書及び補助金の交付によってリース料が減額されていることを示す計算書を提出ください。</t>
    <phoneticPr fontId="76"/>
  </si>
  <si>
    <t>※９　中小企業者に該当する場合、原則該当することを証する資料を提出ください。
        なお、中小企業に該当する事業者の場合、法人資料で提出する財務諸表で中小企業条件を満たしている場合は、追加資料提出不要です。</t>
    <phoneticPr fontId="76"/>
  </si>
  <si>
    <t>　　　　➤応募申請者が法律に基づく設立の認可を受けている場合は、設立の認可を受け、又は設立の認可が適当であるとされた法人の
           申請年度の事業計画及び収支予算の案を提出してください。 ただし、この案が作成されていない場合は提出を要しません。
　　　　　</t>
    <phoneticPr fontId="76"/>
  </si>
  <si>
    <t>様式１～別紙２※１、※２、※３</t>
    <rPh sb="4" eb="6">
      <t>ベッシ</t>
    </rPh>
    <phoneticPr fontId="76"/>
  </si>
  <si>
    <t>導入前</t>
    <rPh sb="0" eb="2">
      <t>ドウニュウ</t>
    </rPh>
    <rPh sb="2" eb="3">
      <t>マエ</t>
    </rPh>
    <phoneticPr fontId="77"/>
  </si>
  <si>
    <t>導入後</t>
    <rPh sb="0" eb="2">
      <t>ドウニュウ</t>
    </rPh>
    <rPh sb="2" eb="3">
      <t>ゴ</t>
    </rPh>
    <phoneticPr fontId="77"/>
  </si>
  <si>
    <t>注1:</t>
    <rPh sb="0" eb="1">
      <t>チュウ</t>
    </rPh>
    <phoneticPr fontId="77"/>
  </si>
  <si>
    <t>導入設備の導入前後の比較ができるように、概略図を作成してください。</t>
    <rPh sb="0" eb="2">
      <t>ドウニュウ</t>
    </rPh>
    <rPh sb="2" eb="4">
      <t>セツビ</t>
    </rPh>
    <rPh sb="5" eb="7">
      <t>ドウニュウ</t>
    </rPh>
    <rPh sb="7" eb="9">
      <t>ゼンゴ</t>
    </rPh>
    <rPh sb="10" eb="12">
      <t>ヒカク</t>
    </rPh>
    <rPh sb="20" eb="22">
      <t>ガイリャク</t>
    </rPh>
    <rPh sb="22" eb="23">
      <t>ズ</t>
    </rPh>
    <rPh sb="24" eb="26">
      <t>サクセイ</t>
    </rPh>
    <phoneticPr fontId="77"/>
  </si>
  <si>
    <t>注2</t>
    <rPh sb="0" eb="1">
      <t>チュウ</t>
    </rPh>
    <phoneticPr fontId="77"/>
  </si>
  <si>
    <t>導入前後の設備の台数・能力を記載してください。</t>
    <rPh sb="0" eb="2">
      <t>ドウニュウ</t>
    </rPh>
    <rPh sb="2" eb="4">
      <t>ゼンゴ</t>
    </rPh>
    <rPh sb="5" eb="7">
      <t>セツビ</t>
    </rPh>
    <rPh sb="8" eb="10">
      <t>ダイスウ</t>
    </rPh>
    <rPh sb="11" eb="13">
      <t>ノウリョク</t>
    </rPh>
    <rPh sb="14" eb="16">
      <t>キサイ</t>
    </rPh>
    <phoneticPr fontId="77"/>
  </si>
  <si>
    <t>注3</t>
    <rPh sb="0" eb="1">
      <t>チュウ</t>
    </rPh>
    <phoneticPr fontId="77"/>
  </si>
  <si>
    <t>複数年度事業の場合、導入設備の導入年度を記載してください。</t>
    <rPh sb="0" eb="2">
      <t>フクスウ</t>
    </rPh>
    <rPh sb="2" eb="4">
      <t>ネンド</t>
    </rPh>
    <rPh sb="4" eb="6">
      <t>ジギョウ</t>
    </rPh>
    <rPh sb="7" eb="9">
      <t>バアイ</t>
    </rPh>
    <rPh sb="10" eb="12">
      <t>ドウニュウ</t>
    </rPh>
    <rPh sb="12" eb="14">
      <t>セツビ</t>
    </rPh>
    <rPh sb="15" eb="17">
      <t>ドウニュウ</t>
    </rPh>
    <rPh sb="17" eb="19">
      <t>ネンド</t>
    </rPh>
    <rPh sb="20" eb="22">
      <t>キサイ</t>
    </rPh>
    <phoneticPr fontId="77"/>
  </si>
  <si>
    <t>事業実施者①</t>
    <rPh sb="0" eb="4">
      <t>ジギョウジッシ</t>
    </rPh>
    <rPh sb="4" eb="5">
      <t>シャ</t>
    </rPh>
    <phoneticPr fontId="76"/>
  </si>
  <si>
    <t>【別紙1-3】企業間連携の概要※</t>
    <phoneticPr fontId="37"/>
  </si>
  <si>
    <t>※ 「別紙1-3企業間連携の概要」は、事業が採択された際に環境省により公表される内容です。</t>
    <phoneticPr fontId="37"/>
  </si>
  <si>
    <t>提出書類一覧</t>
    <rPh sb="0" eb="2">
      <t>テイシュツ</t>
    </rPh>
    <rPh sb="2" eb="4">
      <t>ショルイ</t>
    </rPh>
    <rPh sb="4" eb="6">
      <t>イチラン</t>
    </rPh>
    <phoneticPr fontId="37"/>
  </si>
  <si>
    <t>【別紙2】補助対象経費計算書</t>
    <rPh sb="5" eb="11">
      <t>ホジョタイショウケイヒ</t>
    </rPh>
    <rPh sb="11" eb="14">
      <t>ケイサンショ</t>
    </rPh>
    <phoneticPr fontId="37"/>
  </si>
  <si>
    <t>【別紙2-1】補助対象経費計算書（事業所内訳）①</t>
    <rPh sb="7" eb="13">
      <t>ホジョタイショウケイヒ</t>
    </rPh>
    <rPh sb="13" eb="16">
      <t>ケイサンショ</t>
    </rPh>
    <rPh sb="17" eb="20">
      <t>ジギョウショ</t>
    </rPh>
    <rPh sb="20" eb="22">
      <t>ウチワケ</t>
    </rPh>
    <phoneticPr fontId="37"/>
  </si>
  <si>
    <t>【別紙2-1】補助対象経費計算書（事業所内訳）②</t>
    <rPh sb="7" eb="13">
      <t>ホジョタイショウケイヒ</t>
    </rPh>
    <rPh sb="13" eb="16">
      <t>ケイサンショ</t>
    </rPh>
    <rPh sb="17" eb="20">
      <t>ジギョウショ</t>
    </rPh>
    <rPh sb="20" eb="22">
      <t>ウチワケ</t>
    </rPh>
    <phoneticPr fontId="37"/>
  </si>
  <si>
    <t>【別紙2-1】補助対象経費計算書（事業所内訳）③</t>
    <rPh sb="7" eb="13">
      <t>ホジョタイショウケイヒ</t>
    </rPh>
    <rPh sb="13" eb="16">
      <t>ケイサンショ</t>
    </rPh>
    <rPh sb="17" eb="20">
      <t>ジギョウショ</t>
    </rPh>
    <rPh sb="20" eb="22">
      <t>ウチワケ</t>
    </rPh>
    <phoneticPr fontId="37"/>
  </si>
  <si>
    <t>【別紙2-1】補助対象経費計算書（事業所内訳）④</t>
    <rPh sb="7" eb="13">
      <t>ホジョタイショウケイヒ</t>
    </rPh>
    <rPh sb="13" eb="16">
      <t>ケイサンショ</t>
    </rPh>
    <rPh sb="17" eb="20">
      <t>ジギョウショ</t>
    </rPh>
    <rPh sb="20" eb="22">
      <t>ウチワケ</t>
    </rPh>
    <phoneticPr fontId="37"/>
  </si>
  <si>
    <t>事業実施者②</t>
    <rPh sb="0" eb="4">
      <t>ジギョウジッシ</t>
    </rPh>
    <rPh sb="4" eb="5">
      <t>シャ</t>
    </rPh>
    <phoneticPr fontId="76"/>
  </si>
  <si>
    <t>事業実施者③</t>
    <rPh sb="0" eb="4">
      <t>ジギョウジッシ</t>
    </rPh>
    <rPh sb="4" eb="5">
      <t>シャ</t>
    </rPh>
    <phoneticPr fontId="76"/>
  </si>
  <si>
    <t>事業実施者④</t>
    <rPh sb="0" eb="4">
      <t>ジギョウジッシ</t>
    </rPh>
    <rPh sb="4" eb="5">
      <t>シャ</t>
    </rPh>
    <phoneticPr fontId="76"/>
  </si>
  <si>
    <t>事業実施者⑤</t>
    <rPh sb="0" eb="4">
      <t>ジギョウジッシ</t>
    </rPh>
    <rPh sb="4" eb="5">
      <t>シャ</t>
    </rPh>
    <phoneticPr fontId="76"/>
  </si>
  <si>
    <t>事業実施者⑥</t>
    <rPh sb="0" eb="4">
      <t>ジギョウジッシ</t>
    </rPh>
    <rPh sb="4" eb="5">
      <t>シャ</t>
    </rPh>
    <phoneticPr fontId="76"/>
  </si>
  <si>
    <t>事業実施者⑦</t>
    <rPh sb="0" eb="4">
      <t>ジギョウジッシ</t>
    </rPh>
    <rPh sb="4" eb="5">
      <t>シャ</t>
    </rPh>
    <phoneticPr fontId="76"/>
  </si>
  <si>
    <t>事業実施者⑧</t>
    <rPh sb="0" eb="4">
      <t>ジギョウジッシ</t>
    </rPh>
    <rPh sb="4" eb="5">
      <t>シャ</t>
    </rPh>
    <phoneticPr fontId="76"/>
  </si>
  <si>
    <t>認証年度</t>
    <rPh sb="0" eb="2">
      <t>ニンショウ</t>
    </rPh>
    <rPh sb="2" eb="4">
      <t>ネンド</t>
    </rPh>
    <phoneticPr fontId="77"/>
  </si>
  <si>
    <t>環境省LD-Tech製品No.</t>
    <rPh sb="0" eb="3">
      <t>カンキョウショウ</t>
    </rPh>
    <rPh sb="10" eb="12">
      <t>セイヒン</t>
    </rPh>
    <phoneticPr fontId="77"/>
  </si>
  <si>
    <t>型番</t>
    <rPh sb="0" eb="2">
      <t>カタバン</t>
    </rPh>
    <phoneticPr fontId="77"/>
  </si>
  <si>
    <t>メーカー</t>
  </si>
  <si>
    <t>更新設備として利用する環境省LD-Tech認証製品（LD-Tech認証製品の利用がない場合は記入不要）</t>
  </si>
  <si>
    <t>事業所が2か所以上ある場合</t>
    <rPh sb="0" eb="3">
      <t>ジギョウショ</t>
    </rPh>
    <rPh sb="6" eb="7">
      <t>ショ</t>
    </rPh>
    <rPh sb="7" eb="9">
      <t>イジョウ</t>
    </rPh>
    <rPh sb="11" eb="13">
      <t>バアイ</t>
    </rPh>
    <phoneticPr fontId="36"/>
  </si>
  <si>
    <t>設備更新等の内容</t>
    <rPh sb="0" eb="2">
      <t>セツビ</t>
    </rPh>
    <rPh sb="2" eb="5">
      <t>コウシンナド</t>
    </rPh>
    <rPh sb="6" eb="8">
      <t>ナイヨウコウシンナドナイヨウ</t>
    </rPh>
    <phoneticPr fontId="1"/>
  </si>
  <si>
    <t>削減率</t>
    <rPh sb="0" eb="3">
      <t>サクゲンリツ</t>
    </rPh>
    <phoneticPr fontId="1"/>
  </si>
  <si>
    <t>デコ活宣言</t>
    <rPh sb="2" eb="3">
      <t>カツ</t>
    </rPh>
    <rPh sb="3" eb="5">
      <t>センゲン</t>
    </rPh>
    <phoneticPr fontId="22"/>
  </si>
  <si>
    <t>デコ活応援団</t>
    <rPh sb="2" eb="3">
      <t>カツ</t>
    </rPh>
    <rPh sb="3" eb="6">
      <t>オウエンダン</t>
    </rPh>
    <phoneticPr fontId="22"/>
  </si>
  <si>
    <t>現状の施設
全体の
排出量
（年/t-CO2）</t>
    <rPh sb="0" eb="2">
      <t>ゲンジョウ</t>
    </rPh>
    <rPh sb="3" eb="5">
      <t>シセツ</t>
    </rPh>
    <rPh sb="6" eb="8">
      <t>ゼンタイ</t>
    </rPh>
    <rPh sb="10" eb="13">
      <t>ハイシュツリョウ</t>
    </rPh>
    <rPh sb="15" eb="16">
      <t>ネン</t>
    </rPh>
    <phoneticPr fontId="1"/>
  </si>
  <si>
    <t>システム
単位
排出量
（年/t-CO2）</t>
    <rPh sb="5" eb="7">
      <t>タンイ</t>
    </rPh>
    <rPh sb="8" eb="11">
      <t>ハイシュツリョウ</t>
    </rPh>
    <phoneticPr fontId="1"/>
  </si>
  <si>
    <t>本事業
での
削減量
（年/t-CO2）</t>
    <rPh sb="0" eb="1">
      <t>ホン</t>
    </rPh>
    <rPh sb="1" eb="3">
      <t>ジギョウ</t>
    </rPh>
    <rPh sb="7" eb="10">
      <t>サクゲンリョウ</t>
    </rPh>
    <phoneticPr fontId="1"/>
  </si>
  <si>
    <t>１．実施計画書（別紙１）事業実施者の概要（別紙１-１） 導入前後比較図（別紙
　　１-２）企業間連携の概要（別紙１-３）及び、記載事項に係る根拠資料</t>
    <rPh sb="8" eb="10">
      <t>ベッシ</t>
    </rPh>
    <rPh sb="60" eb="61">
      <t>オヨ</t>
    </rPh>
    <rPh sb="63" eb="65">
      <t>キサイ</t>
    </rPh>
    <rPh sb="65" eb="67">
      <t>ジコウ</t>
    </rPh>
    <rPh sb="68" eb="69">
      <t>カカ</t>
    </rPh>
    <rPh sb="70" eb="72">
      <t>コンキョ</t>
    </rPh>
    <rPh sb="72" eb="74">
      <t>シリョウ</t>
    </rPh>
    <phoneticPr fontId="1"/>
  </si>
  <si>
    <t>【別紙1-3】</t>
    <rPh sb="1" eb="3">
      <t>ベッシ</t>
    </rPh>
    <phoneticPr fontId="25"/>
  </si>
  <si>
    <t>シートは様式1から順番に記入してください。</t>
    <rPh sb="4" eb="6">
      <t>ヨウシキ</t>
    </rPh>
    <rPh sb="9" eb="11">
      <t>ジュンバン</t>
    </rPh>
    <rPh sb="12" eb="14">
      <t>キニュウ</t>
    </rPh>
    <phoneticPr fontId="36"/>
  </si>
  <si>
    <t>（要）：事業者数、事業所数により必須書類</t>
    <rPh sb="1" eb="2">
      <t>ヨウ</t>
    </rPh>
    <rPh sb="4" eb="7">
      <t>ジギョウシャ</t>
    </rPh>
    <rPh sb="7" eb="8">
      <t>スウ</t>
    </rPh>
    <rPh sb="9" eb="12">
      <t>ジギョウショ</t>
    </rPh>
    <rPh sb="12" eb="13">
      <t>スウ</t>
    </rPh>
    <rPh sb="16" eb="18">
      <t>ヒッス</t>
    </rPh>
    <rPh sb="18" eb="20">
      <t>ショルイ</t>
    </rPh>
    <phoneticPr fontId="36"/>
  </si>
  <si>
    <t>　　要　：必須書類</t>
    <rPh sb="2" eb="3">
      <t>ヨウ</t>
    </rPh>
    <rPh sb="5" eb="7">
      <t>ヒッス</t>
    </rPh>
    <rPh sb="7" eb="9">
      <t>ショルイ</t>
    </rPh>
    <phoneticPr fontId="36"/>
  </si>
  <si>
    <t>中小企業該当：</t>
    <rPh sb="0" eb="2">
      <t>チュウショウ</t>
    </rPh>
    <rPh sb="2" eb="7">
      <t>キギョウ</t>
    </rPh>
    <phoneticPr fontId="76"/>
  </si>
  <si>
    <t>注）　上記事業実施者の事業実施場所名を記入する。</t>
    <rPh sb="0" eb="1">
      <t>チュウ</t>
    </rPh>
    <rPh sb="11" eb="13">
      <t>ジギョウ</t>
    </rPh>
    <rPh sb="13" eb="15">
      <t>ジッシ</t>
    </rPh>
    <rPh sb="15" eb="17">
      <t>バショ</t>
    </rPh>
    <rPh sb="17" eb="18">
      <t>メイ</t>
    </rPh>
    <rPh sb="19" eb="21">
      <t>キニュウ</t>
    </rPh>
    <phoneticPr fontId="1"/>
  </si>
  <si>
    <t>バリューチェーン概略図（代表企業と連携企業の関係性に加えて、金融機関等と連携している場合もここに記入してください）</t>
    <rPh sb="8" eb="10">
      <t>ガイリャク</t>
    </rPh>
    <rPh sb="10" eb="11">
      <t>ズ</t>
    </rPh>
    <phoneticPr fontId="26"/>
  </si>
  <si>
    <t>↑（1）（2）（4）の合計金額を別紙2にコピー</t>
    <rPh sb="11" eb="13">
      <t>ゴウケイ</t>
    </rPh>
    <rPh sb="13" eb="15">
      <t>キンガク</t>
    </rPh>
    <rPh sb="16" eb="18">
      <t>ベッシ</t>
    </rPh>
    <phoneticPr fontId="76"/>
  </si>
  <si>
    <t xml:space="preserve"> </t>
    <phoneticPr fontId="36"/>
  </si>
  <si>
    <t>事業実施者が3社以上
事業所が2か所以上ある場合追加で提出</t>
    <rPh sb="0" eb="4">
      <t>ジギョウジッシ</t>
    </rPh>
    <rPh sb="4" eb="5">
      <t>シャ</t>
    </rPh>
    <rPh sb="7" eb="8">
      <t>シャ</t>
    </rPh>
    <rPh sb="8" eb="10">
      <t>イジョウ</t>
    </rPh>
    <rPh sb="11" eb="14">
      <t>ジギョウショ</t>
    </rPh>
    <rPh sb="17" eb="18">
      <t>ショ</t>
    </rPh>
    <rPh sb="18" eb="20">
      <t>イジョウ</t>
    </rPh>
    <rPh sb="22" eb="24">
      <t>バアイ</t>
    </rPh>
    <rPh sb="24" eb="26">
      <t>ツイカ</t>
    </rPh>
    <rPh sb="27" eb="29">
      <t>テイシュツ</t>
    </rPh>
    <phoneticPr fontId="36"/>
  </si>
  <si>
    <t>　基本シート（必須）</t>
    <rPh sb="1" eb="3">
      <t>キホン</t>
    </rPh>
    <rPh sb="7" eb="9">
      <t>ヒッス</t>
    </rPh>
    <phoneticPr fontId="36"/>
  </si>
  <si>
    <t>事業実施責任者役職・氏名</t>
    <rPh sb="0" eb="2">
      <t>ジギョウ</t>
    </rPh>
    <rPh sb="2" eb="4">
      <t>ジッシ</t>
    </rPh>
    <rPh sb="4" eb="7">
      <t>セキニンシャ</t>
    </rPh>
    <rPh sb="7" eb="9">
      <t>ヤクショク</t>
    </rPh>
    <rPh sb="10" eb="12">
      <t>シメイ</t>
    </rPh>
    <phoneticPr fontId="1"/>
  </si>
  <si>
    <t>２．補助対象経費計算書（別紙２）及び、記載事項に係る根拠資料</t>
    <rPh sb="12" eb="14">
      <t>ベッシ</t>
    </rPh>
    <phoneticPr fontId="1"/>
  </si>
  <si>
    <t>エコ・ファースト制度認定</t>
    <rPh sb="8" eb="10">
      <t>セイド</t>
    </rPh>
    <rPh sb="10" eb="12">
      <t>ニンテイ</t>
    </rPh>
    <phoneticPr fontId="22"/>
  </si>
  <si>
    <t>【別紙１-2】 導入前後比較図</t>
    <rPh sb="1" eb="3">
      <t>ベッシ</t>
    </rPh>
    <rPh sb="8" eb="10">
      <t>ドウニュウ</t>
    </rPh>
    <rPh sb="10" eb="12">
      <t>ゼンゴ</t>
    </rPh>
    <rPh sb="12" eb="14">
      <t>ヒカク</t>
    </rPh>
    <rPh sb="14" eb="15">
      <t>ズ</t>
    </rPh>
    <phoneticPr fontId="92"/>
  </si>
  <si>
    <t>【別紙1-2】導入前後比較図①</t>
    <phoneticPr fontId="37"/>
  </si>
  <si>
    <t>【別紙1-2】導入前後比較図②</t>
    <phoneticPr fontId="37"/>
  </si>
  <si>
    <t>【別紙1-2】導入前後比較図③</t>
    <phoneticPr fontId="37"/>
  </si>
  <si>
    <t>【別紙1-2】導入前後比較図④</t>
    <phoneticPr fontId="37"/>
  </si>
  <si>
    <t>【別紙1-2】導入前後比較図⑤</t>
    <phoneticPr fontId="37"/>
  </si>
  <si>
    <t>【別紙1-2】導入前後比較図⑥</t>
    <phoneticPr fontId="37"/>
  </si>
  <si>
    <t>【別紙1-2】導入前後比較図⑦</t>
    <phoneticPr fontId="37"/>
  </si>
  <si>
    <t>【別紙1-2】導入前後比較図⑧</t>
    <phoneticPr fontId="37"/>
  </si>
  <si>
    <r>
      <t xml:space="preserve">本ファイルは、代表企業が作成する書類です。代表企業は、下記のシートに必要事項を記入してください。
</t>
    </r>
    <r>
      <rPr>
        <b/>
        <sz val="11"/>
        <color rgb="FFFF0000"/>
        <rFont val="Meiryo UI"/>
        <family val="3"/>
        <charset val="128"/>
      </rPr>
      <t>（提出時にはシートを分割しないでこのファイルのままご提出ください）</t>
    </r>
    <rPh sb="7" eb="9">
      <t>ダイヒョウ</t>
    </rPh>
    <rPh sb="9" eb="11">
      <t>キギョウ</t>
    </rPh>
    <rPh sb="21" eb="23">
      <t>ダイヒョウ</t>
    </rPh>
    <rPh sb="50" eb="52">
      <t>テイシュツ</t>
    </rPh>
    <rPh sb="52" eb="53">
      <t>ジ</t>
    </rPh>
    <rPh sb="59" eb="61">
      <t>ブンカツ</t>
    </rPh>
    <rPh sb="75" eb="77">
      <t>テイシュツ</t>
    </rPh>
    <phoneticPr fontId="37"/>
  </si>
  <si>
    <t>本ファイルのシートの構成と提出要否（シート名をクリックすると該当シートに移動します）</t>
    <rPh sb="0" eb="1">
      <t>ホン</t>
    </rPh>
    <rPh sb="10" eb="12">
      <t>コウセイ</t>
    </rPh>
    <rPh sb="13" eb="15">
      <t>テイシュツ</t>
    </rPh>
    <rPh sb="15" eb="17">
      <t>ヨウヒ</t>
    </rPh>
    <rPh sb="21" eb="22">
      <t>メイ</t>
    </rPh>
    <rPh sb="30" eb="32">
      <t>ガイトウ</t>
    </rPh>
    <rPh sb="36" eb="38">
      <t>イドウ</t>
    </rPh>
    <phoneticPr fontId="37"/>
  </si>
  <si>
    <t>連携企業のCO2排出削減量割合</t>
    <rPh sb="0" eb="2">
      <t>レンケイ</t>
    </rPh>
    <rPh sb="2" eb="4">
      <t>キギョウ</t>
    </rPh>
    <rPh sb="8" eb="10">
      <t>ハイシュツ</t>
    </rPh>
    <rPh sb="10" eb="12">
      <t>サクゲン</t>
    </rPh>
    <rPh sb="12" eb="13">
      <t>リョウ</t>
    </rPh>
    <rPh sb="13" eb="15">
      <t>ワリアイ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</si>
</sst>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176" formatCode="#,###&quot;円&quot;"/>
    <numFmt numFmtId="177" formatCode="#,##0&quot;円&quot;"/>
    <numFmt numFmtId="178" formatCode="&quot;¥&quot;#,##0_);[Red]\(&quot;¥&quot;#,##0\)"/>
    <numFmt numFmtId="179" formatCode="#,##0.0;[Red]\-#,##0.0"/>
    <numFmt numFmtId="180" formatCode="#,###"/>
    <numFmt numFmtId="181" formatCode="yyyy&quot;年&quot;m&quot;月&quot;;@"/>
    <numFmt numFmtId="182" formatCode="#,###&quot;円/ｔ-CO2&quot;"/>
    <numFmt numFmtId="183" formatCode="[$-411]ggge&quot;年&quot;m&quot;月&quot;d&quot;日&quot;;@"/>
    <numFmt numFmtId="184" formatCode="[=0]&quot;&quot;;General"/>
    <numFmt numFmtId="185" formatCode="&quot;〒&quot;000\-0000"/>
    <numFmt numFmtId="186" formatCode="&quot;0&quot;###"/>
    <numFmt numFmtId="187" formatCode="#,##0_);[Red]\(#,##0\)"/>
    <numFmt numFmtId="188" formatCode="0_ "/>
    <numFmt numFmtId="189" formatCode="#,###.00&quot;ｔ-CO2/年&quot;"/>
    <numFmt numFmtId="190" formatCode="#,###.#0&quot;年&quot;"/>
    <numFmt numFmtId="191" formatCode="#,###.#0&quot;円&quot;"/>
    <numFmt numFmtId="192" formatCode="[DBNum3]0"/>
    <numFmt numFmtId="193" formatCode="0.0%"/>
    <numFmt numFmtId="194" formatCode="#,###&quot;人&quot;"/>
    <numFmt numFmtId="195" formatCode="#,##0.000;[Red]\-#,##0.000"/>
  </numFmts>
  <fonts count="96">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6"/>
      <name val="ＭＳ Ｐゴシック"/>
      <family val="3"/>
      <charset val="128"/>
    </font>
    <font>
      <b/>
      <sz val="12"/>
      <color indexed="81"/>
      <name val="MS P ゴシック"/>
      <family val="3"/>
      <charset val="128"/>
    </font>
    <font>
      <sz val="6"/>
      <name val="ＭＳ Ｐゴシック"/>
      <family val="3"/>
      <charset val="128"/>
    </font>
    <font>
      <b/>
      <sz val="14"/>
      <name val="ＭＳ 明朝"/>
      <family val="1"/>
      <charset val="128"/>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5"/>
      <name val="ＭＳ 明朝"/>
      <family val="1"/>
      <charset val="128"/>
    </font>
    <font>
      <sz val="9"/>
      <name val="ＭＳ Ｐゴシック"/>
      <family val="3"/>
      <charset val="128"/>
    </font>
    <font>
      <sz val="6"/>
      <name val="ＭＳ Ｐゴシック"/>
      <family val="3"/>
      <charset val="128"/>
    </font>
    <font>
      <sz val="10"/>
      <color indexed="8"/>
      <name val="ＭＳ 明朝"/>
      <family val="1"/>
      <charset val="128"/>
    </font>
    <font>
      <sz val="9"/>
      <name val="Meiryo UI"/>
      <family val="3"/>
      <charset val="128"/>
    </font>
    <font>
      <sz val="6"/>
      <name val="Meiryo UI"/>
      <family val="3"/>
      <charset val="128"/>
    </font>
    <font>
      <sz val="6"/>
      <name val="ＭＳ Ｐゴシック"/>
      <family val="3"/>
      <charset val="128"/>
    </font>
    <font>
      <sz val="10"/>
      <name val="Meiryo UI"/>
      <family val="3"/>
      <charset val="128"/>
    </font>
    <font>
      <sz val="6"/>
      <name val="ＭＳ Ｐゴシック"/>
      <family val="3"/>
      <charset val="128"/>
    </font>
    <font>
      <sz val="6"/>
      <name val="Meiryo UI"/>
      <family val="3"/>
      <charset val="128"/>
    </font>
    <font>
      <sz val="11"/>
      <name val="Meiryo UI"/>
      <family val="3"/>
      <charset val="128"/>
    </font>
    <font>
      <sz val="6"/>
      <name val="ＭＳ Ｐゴシック"/>
      <family val="3"/>
      <charset val="128"/>
    </font>
    <font>
      <sz val="6"/>
      <name val="ＭＳ Ｐゴシック"/>
      <family val="3"/>
      <charset val="128"/>
    </font>
    <font>
      <b/>
      <sz val="14"/>
      <color indexed="26"/>
      <name val="ＭＳ Ｐゴシック"/>
      <family val="3"/>
      <charset val="128"/>
    </font>
    <font>
      <b/>
      <sz val="11"/>
      <color indexed="81"/>
      <name val="MS P ゴシック"/>
      <family val="3"/>
      <charset val="128"/>
    </font>
    <font>
      <sz val="6"/>
      <name val="Meiryo UI"/>
      <family val="3"/>
      <charset val="128"/>
    </font>
    <font>
      <sz val="6"/>
      <name val="ＭＳ Ｐゴシック"/>
      <family val="3"/>
      <charset val="128"/>
    </font>
    <font>
      <sz val="6"/>
      <name val="Meiryo UI"/>
      <family val="3"/>
      <charset val="128"/>
    </font>
    <font>
      <sz val="6"/>
      <name val="Meiryo UI"/>
      <family val="3"/>
      <charset val="128"/>
    </font>
    <font>
      <sz val="6"/>
      <name val="ＭＳ Ｐゴシック"/>
      <family val="3"/>
      <charset val="128"/>
    </font>
    <font>
      <sz val="6"/>
      <name val="Meiryo UI"/>
      <family val="3"/>
      <charset val="128"/>
    </font>
    <font>
      <sz val="6"/>
      <color indexed="8"/>
      <name val="ＭＳ Ｐゴシック"/>
      <family val="3"/>
      <charset val="128"/>
    </font>
    <font>
      <sz val="11"/>
      <color theme="1"/>
      <name val="ＭＳ Ｐゴシック"/>
      <family val="3"/>
      <charset val="128"/>
      <scheme val="minor"/>
    </font>
    <font>
      <sz val="10"/>
      <color theme="1"/>
      <name val="Meiryo UI"/>
      <family val="3"/>
      <charset val="128"/>
    </font>
    <font>
      <u/>
      <sz val="11"/>
      <color theme="10"/>
      <name val="ＭＳ Ｐゴシック"/>
      <family val="3"/>
      <charset val="128"/>
      <scheme val="minor"/>
    </font>
    <font>
      <u/>
      <sz val="10"/>
      <color theme="10"/>
      <name val="Meiryo UI"/>
      <family val="3"/>
      <charset val="128"/>
    </font>
    <font>
      <sz val="11"/>
      <color rgb="FF000000"/>
      <name val="ＭＳ Ｐゴシック"/>
      <family val="3"/>
      <charset val="128"/>
    </font>
    <font>
      <sz val="11"/>
      <color rgb="FF000000"/>
      <name val="ＭＳ Ｐゴシック"/>
      <family val="3"/>
      <charset val="128"/>
      <scheme val="minor"/>
    </font>
    <font>
      <sz val="12"/>
      <color theme="5" tint="-0.499984740745262"/>
      <name val="ＭＳ 明朝"/>
      <family val="1"/>
      <charset val="128"/>
    </font>
    <font>
      <sz val="12"/>
      <color theme="1"/>
      <name val="ＭＳ 明朝"/>
      <family val="1"/>
      <charset val="128"/>
    </font>
    <font>
      <sz val="12"/>
      <color rgb="FFFF0000"/>
      <name val="ＭＳ 明朝"/>
      <family val="1"/>
      <charset val="128"/>
    </font>
    <font>
      <sz val="10"/>
      <color theme="1"/>
      <name val="ＭＳ 明朝"/>
      <family val="1"/>
      <charset val="128"/>
    </font>
    <font>
      <sz val="11"/>
      <color theme="1"/>
      <name val="ＭＳ 明朝"/>
      <family val="1"/>
      <charset val="128"/>
    </font>
    <font>
      <sz val="11"/>
      <color theme="5" tint="-0.499984740745262"/>
      <name val="ＭＳ 明朝"/>
      <family val="1"/>
      <charset val="128"/>
    </font>
    <font>
      <sz val="14"/>
      <color theme="1"/>
      <name val="ＭＳ 明朝"/>
      <family val="1"/>
      <charset val="128"/>
    </font>
    <font>
      <b/>
      <sz val="12"/>
      <color rgb="FFFF0000"/>
      <name val="ＭＳ 明朝"/>
      <family val="1"/>
      <charset val="128"/>
    </font>
    <font>
      <sz val="10"/>
      <color theme="0" tint="-0.499984740745262"/>
      <name val="ＭＳ 明朝"/>
      <family val="1"/>
      <charset val="128"/>
    </font>
    <font>
      <sz val="11"/>
      <color theme="0" tint="-0.499984740745262"/>
      <name val="ＭＳ 明朝"/>
      <family val="1"/>
      <charset val="128"/>
    </font>
    <font>
      <sz val="12"/>
      <color theme="0" tint="-0.499984740745262"/>
      <name val="ＭＳ 明朝"/>
      <family val="1"/>
      <charset val="128"/>
    </font>
    <font>
      <sz val="10"/>
      <color rgb="FF00B050"/>
      <name val="Meiryo UI"/>
      <family val="3"/>
      <charset val="128"/>
    </font>
    <font>
      <sz val="11"/>
      <color rgb="FF00B050"/>
      <name val="Meiryo UI"/>
      <family val="3"/>
      <charset val="128"/>
    </font>
    <font>
      <b/>
      <sz val="10"/>
      <color theme="0"/>
      <name val="Meiryo UI"/>
      <family val="3"/>
      <charset val="128"/>
    </font>
    <font>
      <b/>
      <sz val="10"/>
      <color theme="1"/>
      <name val="Meiryo UI"/>
      <family val="3"/>
      <charset val="128"/>
    </font>
    <font>
      <sz val="9"/>
      <color theme="1"/>
      <name val="Meiryo UI"/>
      <family val="3"/>
      <charset val="128"/>
    </font>
    <font>
      <sz val="10"/>
      <color rgb="FFFF0000"/>
      <name val="Meiryo UI"/>
      <family val="3"/>
      <charset val="128"/>
    </font>
    <font>
      <sz val="9"/>
      <color theme="0" tint="-0.499984740745262"/>
      <name val="ＭＳ 明朝"/>
      <family val="1"/>
      <charset val="128"/>
    </font>
    <font>
      <b/>
      <sz val="14"/>
      <color rgb="FFFF0000"/>
      <name val="ＭＳ Ｐゴシック"/>
      <family val="3"/>
      <charset val="128"/>
      <scheme val="major"/>
    </font>
    <font>
      <b/>
      <sz val="14"/>
      <color rgb="FFFFFFCC"/>
      <name val="ＭＳ Ｐゴシック"/>
      <family val="3"/>
      <charset val="128"/>
      <scheme val="major"/>
    </font>
    <font>
      <b/>
      <sz val="14"/>
      <color rgb="FFFFFFCC"/>
      <name val="ＭＳ Ｐゴシック"/>
      <family val="3"/>
      <charset val="128"/>
      <scheme val="minor"/>
    </font>
    <font>
      <sz val="11"/>
      <color rgb="FF0070C0"/>
      <name val="ＭＳ 明朝"/>
      <family val="1"/>
      <charset val="128"/>
    </font>
    <font>
      <b/>
      <sz val="14"/>
      <color rgb="FFFF0000"/>
      <name val="ＭＳ 明朝"/>
      <family val="1"/>
      <charset val="128"/>
    </font>
    <font>
      <sz val="11"/>
      <color rgb="FF000000"/>
      <name val="ＭＳ 明朝"/>
      <family val="1"/>
      <charset val="128"/>
    </font>
    <font>
      <b/>
      <sz val="10.5"/>
      <color rgb="FFFF0000"/>
      <name val="ＭＳ ゴシック"/>
      <family val="3"/>
      <charset val="128"/>
    </font>
    <font>
      <b/>
      <sz val="11"/>
      <color rgb="FFFF0000"/>
      <name val="Meiryo UI"/>
      <family val="3"/>
      <charset val="128"/>
    </font>
    <font>
      <sz val="9"/>
      <color theme="0" tint="-0.499984740745262"/>
      <name val="ＭＳ Ｐゴシック"/>
      <family val="3"/>
      <charset val="128"/>
      <scheme val="minor"/>
    </font>
    <font>
      <sz val="8"/>
      <color theme="1"/>
      <name val="ＭＳ 明朝"/>
      <family val="1"/>
      <charset val="128"/>
    </font>
    <font>
      <b/>
      <sz val="14"/>
      <color theme="1"/>
      <name val="ＭＳ 明朝"/>
      <family val="1"/>
      <charset val="128"/>
    </font>
    <font>
      <sz val="10"/>
      <color rgb="FF000000"/>
      <name val="Meiryo UI"/>
      <family val="3"/>
      <charset val="128"/>
    </font>
    <font>
      <sz val="11"/>
      <color theme="1"/>
      <name val="Meiryo UI"/>
      <family val="3"/>
      <charset val="128"/>
    </font>
    <font>
      <sz val="6"/>
      <name val="ＭＳ Ｐゴシック"/>
      <family val="3"/>
      <charset val="128"/>
      <scheme val="minor"/>
    </font>
    <font>
      <sz val="6"/>
      <name val="Meiryo UI"/>
      <family val="2"/>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9"/>
      <color indexed="81"/>
      <name val="MS P ゴシック"/>
      <family val="3"/>
      <charset val="128"/>
    </font>
    <font>
      <sz val="11"/>
      <color rgb="FFFF0000"/>
      <name val="ＭＳ 明朝"/>
      <family val="1"/>
      <charset val="128"/>
    </font>
    <font>
      <b/>
      <sz val="11"/>
      <name val="ＭＳ Ｐゴシック"/>
      <family val="3"/>
      <charset val="128"/>
    </font>
    <font>
      <sz val="11"/>
      <color rgb="FFFF0000"/>
      <name val="ＭＳ Ｐゴシック"/>
      <family val="3"/>
      <charset val="128"/>
    </font>
    <font>
      <b/>
      <sz val="11"/>
      <color rgb="FFFF0000"/>
      <name val="ＭＳ Ｐゴシック"/>
      <family val="3"/>
      <charset val="128"/>
    </font>
    <font>
      <b/>
      <sz val="9"/>
      <color indexed="81"/>
      <name val="MS P ゴシック"/>
      <family val="3"/>
      <charset val="128"/>
    </font>
    <font>
      <sz val="9"/>
      <color rgb="FF000000"/>
      <name val="Meiryo UI"/>
      <family val="3"/>
      <charset val="128"/>
    </font>
    <font>
      <sz val="6"/>
      <color theme="1"/>
      <name val="Meiryo UI"/>
      <family val="3"/>
      <charset val="128"/>
    </font>
    <font>
      <sz val="12"/>
      <color theme="1"/>
      <name val="Meiryo UI"/>
      <family val="3"/>
      <charset val="128"/>
    </font>
    <font>
      <b/>
      <sz val="12"/>
      <color theme="1"/>
      <name val="Meiryo UI"/>
      <family val="3"/>
      <charset val="128"/>
    </font>
    <font>
      <sz val="11"/>
      <color rgb="FF000000"/>
      <name val="Meiryo UI"/>
      <family val="3"/>
      <charset val="128"/>
    </font>
    <font>
      <sz val="6"/>
      <name val="ＭＳ Ｐゴシック"/>
      <family val="2"/>
      <charset val="128"/>
      <scheme val="minor"/>
    </font>
    <font>
      <b/>
      <sz val="11"/>
      <color rgb="FFEE0000"/>
      <name val="ＭＳ Ｐゴシック"/>
      <family val="3"/>
      <charset val="128"/>
    </font>
    <font>
      <u/>
      <sz val="11"/>
      <name val="Meiryo UI"/>
      <family val="3"/>
      <charset val="128"/>
    </font>
    <font>
      <sz val="11"/>
      <color theme="0"/>
      <name val="Meiryo UI"/>
      <family val="3"/>
      <charset val="128"/>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
      <patternFill patternType="solid">
        <fgColor rgb="FF00B050"/>
        <bgColor indexed="64"/>
      </patternFill>
    </fill>
    <fill>
      <patternFill patternType="solid">
        <fgColor rgb="FFCCFFFF"/>
        <bgColor indexed="64"/>
      </patternFill>
    </fill>
    <fill>
      <patternFill patternType="solid">
        <fgColor rgb="FFCCFFCC"/>
        <bgColor indexed="64"/>
      </patternFill>
    </fill>
    <fill>
      <patternFill patternType="solid">
        <fgColor rgb="FFFFFFFF"/>
        <bgColor rgb="FF000000"/>
      </patternFill>
    </fill>
    <fill>
      <patternFill patternType="solid">
        <fgColor theme="0" tint="-0.249977111117893"/>
        <bgColor indexed="64"/>
      </patternFill>
    </fill>
    <fill>
      <patternFill patternType="solid">
        <fgColor rgb="FFCCFFCC"/>
        <bgColor rgb="FF000000"/>
      </patternFill>
    </fill>
    <fill>
      <patternFill patternType="solid">
        <fgColor rgb="FF0070C0"/>
        <bgColor indexed="64"/>
      </patternFill>
    </fill>
    <fill>
      <patternFill patternType="solid">
        <fgColor rgb="FFFFFFCC"/>
        <bgColor rgb="FF000000"/>
      </patternFill>
    </fill>
    <fill>
      <patternFill patternType="solid">
        <fgColor theme="0" tint="-0.34998626667073579"/>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147">
    <border>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right style="medium">
        <color indexed="64"/>
      </right>
      <top style="medium">
        <color indexed="64"/>
      </top>
      <bottom/>
      <diagonal style="hair">
        <color indexed="64"/>
      </diagonal>
    </border>
    <border diagonalUp="1">
      <left/>
      <right style="medium">
        <color indexed="64"/>
      </right>
      <top/>
      <bottom style="thin">
        <color indexed="64"/>
      </bottom>
      <diagonal style="hair">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dashed">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17">
    <xf numFmtId="0" fontId="0" fillId="0" borderId="0">
      <alignment vertical="center"/>
    </xf>
    <xf numFmtId="9" fontId="39" fillId="0" borderId="0" applyFont="0" applyFill="0" applyBorder="0" applyAlignment="0" applyProtection="0">
      <alignment vertical="center"/>
    </xf>
    <xf numFmtId="9" fontId="3" fillId="0" borderId="0" applyFont="0" applyFill="0" applyBorder="0" applyAlignment="0" applyProtection="0">
      <alignment vertical="center"/>
    </xf>
    <xf numFmtId="9"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39"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0" fillId="0" borderId="0" applyFont="0" applyFill="0" applyBorder="0" applyAlignment="0" applyProtection="0">
      <alignment vertical="center"/>
    </xf>
    <xf numFmtId="0" fontId="2" fillId="0" borderId="0">
      <alignment vertical="center"/>
    </xf>
    <xf numFmtId="0" fontId="3" fillId="0" borderId="0">
      <alignment vertical="center"/>
    </xf>
    <xf numFmtId="0" fontId="43" fillId="0" borderId="0">
      <alignment vertical="center"/>
    </xf>
    <xf numFmtId="0" fontId="2" fillId="0" borderId="0">
      <alignment vertical="center"/>
    </xf>
    <xf numFmtId="0" fontId="40" fillId="0" borderId="0">
      <alignment vertical="center"/>
    </xf>
    <xf numFmtId="0" fontId="39" fillId="0" borderId="0">
      <alignment vertical="center"/>
    </xf>
    <xf numFmtId="0" fontId="44" fillId="0" borderId="0">
      <alignment vertical="center"/>
    </xf>
  </cellStyleXfs>
  <cellXfs count="1225">
    <xf numFmtId="0" fontId="0" fillId="0" borderId="0" xfId="0">
      <alignment vertical="center"/>
    </xf>
    <xf numFmtId="0" fontId="45" fillId="0" borderId="0" xfId="0" applyFont="1">
      <alignment vertical="center"/>
    </xf>
    <xf numFmtId="0" fontId="46"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47" fillId="2" borderId="0" xfId="0" applyFont="1" applyFill="1" applyAlignment="1">
      <alignment horizontal="center" vertical="center"/>
    </xf>
    <xf numFmtId="0" fontId="48"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50" fillId="0" borderId="0" xfId="0" applyFont="1">
      <alignment vertical="center"/>
    </xf>
    <xf numFmtId="0" fontId="8" fillId="2" borderId="1" xfId="0" applyFont="1" applyFill="1" applyBorder="1" applyAlignment="1">
      <alignment vertical="center" textRotation="255"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7" fillId="2" borderId="0" xfId="0" applyFont="1" applyFill="1">
      <alignment vertical="center"/>
    </xf>
    <xf numFmtId="0" fontId="46" fillId="0" borderId="0" xfId="0" applyFont="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9" fillId="2" borderId="0" xfId="0" applyFont="1" applyFill="1">
      <alignment vertical="center"/>
    </xf>
    <xf numFmtId="0" fontId="8" fillId="0" borderId="5" xfId="0" applyFont="1" applyBorder="1" applyAlignment="1">
      <alignment horizontal="left" vertical="center" wrapText="1"/>
    </xf>
    <xf numFmtId="0" fontId="46" fillId="0" borderId="0" xfId="0" applyFont="1" applyAlignment="1">
      <alignment horizontal="right" vertical="center"/>
    </xf>
    <xf numFmtId="0" fontId="49" fillId="2" borderId="0" xfId="0" applyFont="1" applyFill="1" applyAlignment="1">
      <alignment horizontal="center" vertical="center"/>
    </xf>
    <xf numFmtId="0" fontId="51" fillId="2" borderId="0" xfId="0" applyFont="1" applyFill="1" applyAlignment="1">
      <alignment horizontal="center" vertical="center"/>
    </xf>
    <xf numFmtId="0" fontId="51" fillId="2" borderId="0" xfId="0" applyFont="1" applyFill="1">
      <alignment vertical="center"/>
    </xf>
    <xf numFmtId="0" fontId="8" fillId="0" borderId="6" xfId="0" applyFont="1" applyBorder="1" applyAlignment="1">
      <alignment horizontal="left" vertical="center" wrapText="1"/>
    </xf>
    <xf numFmtId="0" fontId="49" fillId="3" borderId="3" xfId="0" applyFont="1" applyFill="1" applyBorder="1" applyAlignment="1">
      <alignment horizontal="center" vertical="center" wrapText="1"/>
    </xf>
    <xf numFmtId="0" fontId="12" fillId="2" borderId="0" xfId="0" applyFont="1" applyFill="1" applyAlignment="1">
      <alignment horizontal="left" vertical="center"/>
    </xf>
    <xf numFmtId="0" fontId="52" fillId="2" borderId="0" xfId="0" applyFont="1" applyFill="1" applyAlignment="1">
      <alignment horizontal="left" vertical="center"/>
    </xf>
    <xf numFmtId="0" fontId="8" fillId="3" borderId="1" xfId="0" applyFont="1" applyFill="1" applyBorder="1" applyAlignment="1">
      <alignment vertical="center" textRotation="255" wrapText="1"/>
    </xf>
    <xf numFmtId="0" fontId="8" fillId="2" borderId="7" xfId="0" applyFont="1" applyFill="1" applyBorder="1" applyAlignment="1">
      <alignment horizontal="center" vertical="center" textRotation="255"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2" borderId="4" xfId="0" applyFont="1" applyFill="1" applyBorder="1" applyAlignment="1">
      <alignment vertical="center" wrapText="1"/>
    </xf>
    <xf numFmtId="0" fontId="8" fillId="2" borderId="3" xfId="0" applyFont="1" applyFill="1" applyBorder="1" applyAlignment="1">
      <alignment horizontal="left" vertical="center" wrapText="1"/>
    </xf>
    <xf numFmtId="0" fontId="49" fillId="0" borderId="3" xfId="0" applyFont="1" applyBorder="1" applyAlignment="1">
      <alignment horizontal="left" vertical="center" wrapTex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12"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190" fontId="8" fillId="5" borderId="14" xfId="0" applyNumberFormat="1" applyFont="1" applyFill="1" applyBorder="1" applyAlignment="1" applyProtection="1">
      <alignment horizontal="right" vertical="center"/>
      <protection locked="0"/>
    </xf>
    <xf numFmtId="191" fontId="8" fillId="5" borderId="15" xfId="0" applyNumberFormat="1" applyFont="1" applyFill="1" applyBorder="1" applyAlignment="1">
      <alignment vertical="center" wrapText="1"/>
    </xf>
    <xf numFmtId="0" fontId="8" fillId="2" borderId="0" xfId="0" applyFont="1" applyFill="1">
      <alignment vertical="center"/>
    </xf>
    <xf numFmtId="179" fontId="49" fillId="2" borderId="0" xfId="7" applyNumberFormat="1" applyFont="1" applyFill="1" applyProtection="1">
      <alignment vertical="center"/>
    </xf>
    <xf numFmtId="0" fontId="8" fillId="2" borderId="0" xfId="0" applyFont="1" applyFill="1" applyAlignment="1">
      <alignment vertical="center" wrapText="1"/>
    </xf>
    <xf numFmtId="0" fontId="8" fillId="0" borderId="7" xfId="0" applyFont="1" applyBorder="1" applyAlignment="1">
      <alignment horizontal="center" vertical="center"/>
    </xf>
    <xf numFmtId="0" fontId="8" fillId="2" borderId="7" xfId="0" applyFont="1" applyFill="1" applyBorder="1" applyAlignment="1">
      <alignment horizontal="center" vertical="center"/>
    </xf>
    <xf numFmtId="0" fontId="49" fillId="3" borderId="17" xfId="0" applyFont="1" applyFill="1" applyBorder="1" applyAlignment="1">
      <alignment horizontal="center" vertical="center"/>
    </xf>
    <xf numFmtId="0" fontId="8" fillId="5" borderId="7" xfId="0" applyFont="1" applyFill="1" applyBorder="1" applyAlignment="1" applyProtection="1">
      <alignment horizontal="left" vertical="center"/>
      <protection locked="0"/>
    </xf>
    <xf numFmtId="188" fontId="8" fillId="0" borderId="18" xfId="0" applyNumberFormat="1" applyFont="1" applyBorder="1" applyAlignment="1" applyProtection="1">
      <alignment horizontal="left" vertical="center"/>
      <protection locked="0"/>
    </xf>
    <xf numFmtId="0" fontId="8" fillId="5" borderId="19" xfId="0" applyFont="1" applyFill="1" applyBorder="1" applyAlignment="1" applyProtection="1">
      <alignment horizontal="left" vertical="center" wrapText="1"/>
      <protection locked="0"/>
    </xf>
    <xf numFmtId="0" fontId="8" fillId="5" borderId="19" xfId="0" applyFont="1" applyFill="1" applyBorder="1" applyAlignment="1" applyProtection="1">
      <alignment horizontal="left" vertical="center" shrinkToFit="1"/>
      <protection locked="0"/>
    </xf>
    <xf numFmtId="0" fontId="8" fillId="5" borderId="20" xfId="0" applyFont="1" applyFill="1" applyBorder="1" applyAlignment="1" applyProtection="1">
      <alignment horizontal="left" vertical="center" shrinkToFit="1"/>
      <protection locked="0"/>
    </xf>
    <xf numFmtId="0" fontId="8" fillId="5" borderId="18" xfId="0" applyFont="1" applyFill="1" applyBorder="1" applyAlignment="1" applyProtection="1">
      <alignment horizontal="left" vertical="center" shrinkToFit="1"/>
      <protection locked="0"/>
    </xf>
    <xf numFmtId="0" fontId="8" fillId="3" borderId="21" xfId="0" applyFont="1" applyFill="1" applyBorder="1" applyAlignment="1">
      <alignment vertical="center" wrapText="1"/>
    </xf>
    <xf numFmtId="0" fontId="49" fillId="3" borderId="0" xfId="0" applyFont="1" applyFill="1">
      <alignment vertical="center"/>
    </xf>
    <xf numFmtId="0" fontId="8" fillId="3" borderId="4" xfId="0" applyFont="1" applyFill="1" applyBorder="1" applyAlignment="1">
      <alignment vertical="center" wrapText="1"/>
    </xf>
    <xf numFmtId="0" fontId="8" fillId="5" borderId="19" xfId="0" applyFont="1" applyFill="1" applyBorder="1" applyAlignment="1" applyProtection="1">
      <alignment horizontal="left" vertical="top" wrapText="1"/>
      <protection locked="0"/>
    </xf>
    <xf numFmtId="0" fontId="8" fillId="5" borderId="22" xfId="0" applyFont="1" applyFill="1" applyBorder="1" applyAlignment="1" applyProtection="1">
      <alignment horizontal="left" vertical="top" wrapText="1"/>
      <protection locked="0"/>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177" fontId="8" fillId="5" borderId="18" xfId="0" applyNumberFormat="1" applyFont="1" applyFill="1" applyBorder="1" applyAlignment="1" applyProtection="1">
      <alignment horizontal="left" vertical="center" wrapText="1"/>
      <protection locked="0"/>
    </xf>
    <xf numFmtId="177" fontId="8" fillId="5" borderId="20" xfId="0" applyNumberFormat="1" applyFont="1" applyFill="1" applyBorder="1" applyAlignment="1" applyProtection="1">
      <alignment horizontal="left" vertical="center" wrapText="1"/>
      <protection locked="0"/>
    </xf>
    <xf numFmtId="0" fontId="8" fillId="5" borderId="23" xfId="0" applyFont="1" applyFill="1" applyBorder="1" applyAlignment="1" applyProtection="1">
      <alignment horizontal="left" vertical="center" shrinkToFit="1"/>
      <protection locked="0"/>
    </xf>
    <xf numFmtId="0" fontId="8" fillId="5" borderId="22" xfId="0" applyFont="1" applyFill="1" applyBorder="1" applyAlignment="1" applyProtection="1">
      <alignment horizontal="left" vertical="center" shrinkToFit="1"/>
      <protection locked="0"/>
    </xf>
    <xf numFmtId="49" fontId="8" fillId="5" borderId="19" xfId="0" applyNumberFormat="1" applyFont="1" applyFill="1" applyBorder="1" applyAlignment="1" applyProtection="1">
      <alignment horizontal="left" vertical="center" shrinkToFit="1"/>
      <protection locked="0"/>
    </xf>
    <xf numFmtId="0" fontId="8" fillId="3" borderId="22"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wrapText="1"/>
      <protection locked="0"/>
    </xf>
    <xf numFmtId="38" fontId="8" fillId="5" borderId="19" xfId="0" applyNumberFormat="1" applyFont="1" applyFill="1" applyBorder="1" applyAlignment="1" applyProtection="1">
      <alignment horizontal="left" vertical="top" wrapText="1"/>
      <protection locked="0"/>
    </xf>
    <xf numFmtId="49" fontId="53" fillId="0" borderId="0" xfId="0" applyNumberFormat="1" applyFont="1">
      <alignment vertical="center"/>
    </xf>
    <xf numFmtId="0" fontId="54" fillId="0" borderId="0" xfId="0" applyFont="1">
      <alignment vertical="center"/>
    </xf>
    <xf numFmtId="0" fontId="55" fillId="0" borderId="0" xfId="0" applyFont="1">
      <alignment vertical="center"/>
    </xf>
    <xf numFmtId="0" fontId="53" fillId="0" borderId="0" xfId="0" applyFont="1">
      <alignment vertical="center"/>
    </xf>
    <xf numFmtId="0" fontId="49" fillId="0" borderId="0" xfId="0" applyFont="1" applyAlignment="1">
      <alignment vertical="center" shrinkToFit="1"/>
    </xf>
    <xf numFmtId="0" fontId="46" fillId="0" borderId="0" xfId="0" applyFont="1" applyAlignment="1">
      <alignment horizontal="center" vertical="center"/>
    </xf>
    <xf numFmtId="0" fontId="46" fillId="0" borderId="0" xfId="0" applyFont="1" applyAlignment="1">
      <alignment horizontal="left" vertical="top"/>
    </xf>
    <xf numFmtId="0" fontId="46" fillId="0" borderId="0" xfId="0" applyFont="1" applyAlignment="1">
      <alignment horizontal="right" vertical="top"/>
    </xf>
    <xf numFmtId="0" fontId="46" fillId="0" borderId="24" xfId="0" applyFont="1" applyBorder="1" applyAlignment="1">
      <alignment horizontal="center" vertical="center"/>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24" fillId="5" borderId="25" xfId="0" applyFont="1" applyFill="1" applyBorder="1">
      <alignment vertical="center"/>
    </xf>
    <xf numFmtId="0" fontId="14" fillId="5" borderId="26" xfId="0" applyFont="1" applyFill="1" applyBorder="1">
      <alignment vertical="center"/>
    </xf>
    <xf numFmtId="0" fontId="14" fillId="5" borderId="25" xfId="0" applyFont="1" applyFill="1" applyBorder="1">
      <alignment vertical="center"/>
    </xf>
    <xf numFmtId="0" fontId="14" fillId="5" borderId="27" xfId="0" applyFont="1" applyFill="1" applyBorder="1">
      <alignment vertical="center"/>
    </xf>
    <xf numFmtId="0" fontId="14" fillId="5" borderId="16" xfId="0" applyFont="1" applyFill="1" applyBorder="1" applyAlignment="1">
      <alignment horizontal="left" vertical="top" wrapText="1"/>
    </xf>
    <xf numFmtId="0" fontId="14" fillId="0" borderId="7" xfId="0" applyFont="1" applyBorder="1" applyProtection="1">
      <alignment vertical="center"/>
      <protection locked="0"/>
    </xf>
    <xf numFmtId="0" fontId="14" fillId="5" borderId="7" xfId="0" applyFont="1" applyFill="1" applyBorder="1">
      <alignment vertical="center"/>
    </xf>
    <xf numFmtId="0" fontId="14" fillId="5" borderId="7" xfId="0" applyFont="1" applyFill="1" applyBorder="1" applyAlignment="1">
      <alignment horizontal="center" vertical="center"/>
    </xf>
    <xf numFmtId="49" fontId="49" fillId="2" borderId="0" xfId="0" applyNumberFormat="1" applyFont="1" applyFill="1" applyAlignment="1" applyProtection="1">
      <alignment horizontal="center" vertical="center"/>
      <protection locked="0"/>
    </xf>
    <xf numFmtId="0" fontId="40" fillId="0" borderId="0" xfId="0" applyFont="1">
      <alignment vertical="center"/>
    </xf>
    <xf numFmtId="0" fontId="27" fillId="0" borderId="0" xfId="15" applyFont="1">
      <alignment vertical="center"/>
    </xf>
    <xf numFmtId="0" fontId="27" fillId="0" borderId="0" xfId="0" applyFont="1">
      <alignment vertical="center"/>
    </xf>
    <xf numFmtId="0" fontId="56" fillId="6" borderId="0" xfId="0" applyFont="1" applyFill="1">
      <alignment vertical="center"/>
    </xf>
    <xf numFmtId="0" fontId="57" fillId="6" borderId="0" xfId="15" applyFont="1" applyFill="1">
      <alignment vertical="center"/>
    </xf>
    <xf numFmtId="0" fontId="57" fillId="6" borderId="0" xfId="0" applyFont="1" applyFill="1">
      <alignment vertical="center"/>
    </xf>
    <xf numFmtId="0" fontId="40" fillId="6" borderId="0" xfId="0" applyFont="1" applyFill="1">
      <alignment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58" fillId="0" borderId="0" xfId="0" applyFont="1" applyAlignment="1">
      <alignment horizontal="left" vertical="center" wrapText="1"/>
    </xf>
    <xf numFmtId="0" fontId="40" fillId="0" borderId="0" xfId="0" applyFont="1" applyAlignment="1">
      <alignment horizontal="left" vertical="center"/>
    </xf>
    <xf numFmtId="0" fontId="40" fillId="0" borderId="0" xfId="0" applyFont="1" applyAlignment="1">
      <alignment horizontal="left" vertical="center" wrapText="1"/>
    </xf>
    <xf numFmtId="0" fontId="59" fillId="0" borderId="0" xfId="0" applyFont="1" applyAlignment="1">
      <alignment horizontal="left" vertical="center"/>
    </xf>
    <xf numFmtId="0" fontId="59" fillId="0" borderId="0" xfId="0" applyFont="1">
      <alignment vertical="center"/>
    </xf>
    <xf numFmtId="0" fontId="24" fillId="0" borderId="0" xfId="0" applyFont="1">
      <alignment vertical="center"/>
    </xf>
    <xf numFmtId="0" fontId="60" fillId="0" borderId="0" xfId="0" applyFont="1" applyAlignment="1">
      <alignment horizontal="left" vertical="top" wrapText="1"/>
    </xf>
    <xf numFmtId="0" fontId="40" fillId="0" borderId="0" xfId="0" applyFont="1" applyAlignment="1">
      <alignment horizontal="center" vertical="center" wrapText="1"/>
    </xf>
    <xf numFmtId="0" fontId="60" fillId="0" borderId="0" xfId="0" applyFont="1" applyAlignment="1">
      <alignment horizontal="center" vertical="center" wrapText="1"/>
    </xf>
    <xf numFmtId="0" fontId="61" fillId="0" borderId="0" xfId="0" applyFont="1" applyAlignment="1">
      <alignment horizontal="left" vertical="top" wrapText="1"/>
    </xf>
    <xf numFmtId="0" fontId="40" fillId="0" borderId="7" xfId="0" applyFont="1" applyBorder="1" applyAlignment="1">
      <alignment horizontal="center" vertical="center" wrapText="1"/>
    </xf>
    <xf numFmtId="0" fontId="40" fillId="0" borderId="7" xfId="0" applyFont="1" applyBorder="1">
      <alignment vertical="center"/>
    </xf>
    <xf numFmtId="38" fontId="40" fillId="0" borderId="0" xfId="6" applyFont="1" applyProtection="1">
      <alignment vertical="center"/>
    </xf>
    <xf numFmtId="0" fontId="40" fillId="0" borderId="7" xfId="0" applyFont="1" applyBorder="1" applyProtection="1">
      <alignment vertical="center"/>
      <protection locked="0"/>
    </xf>
    <xf numFmtId="0" fontId="60" fillId="0" borderId="0" xfId="0" applyFont="1" applyAlignment="1">
      <alignment horizontal="center" vertical="center"/>
    </xf>
    <xf numFmtId="0" fontId="60" fillId="0" borderId="0" xfId="0" applyFont="1" applyAlignment="1">
      <alignment horizontal="right" vertical="center"/>
    </xf>
    <xf numFmtId="0" fontId="53" fillId="0" borderId="0" xfId="0" applyFont="1" applyAlignment="1">
      <alignment horizontal="left" vertical="top" wrapText="1"/>
    </xf>
    <xf numFmtId="0" fontId="24" fillId="7" borderId="0" xfId="0" applyFont="1" applyFill="1" applyAlignment="1" applyProtection="1">
      <alignment horizontal="center" vertical="center"/>
      <protection locked="0"/>
    </xf>
    <xf numFmtId="0" fontId="24" fillId="7" borderId="0" xfId="0" applyFont="1" applyFill="1">
      <alignment vertical="center"/>
    </xf>
    <xf numFmtId="0" fontId="40" fillId="2" borderId="7" xfId="0" applyFont="1" applyFill="1" applyBorder="1" applyAlignment="1">
      <alignment horizontal="center" vertical="center"/>
    </xf>
    <xf numFmtId="38" fontId="40" fillId="7" borderId="6" xfId="6" applyFont="1" applyFill="1" applyBorder="1" applyProtection="1">
      <alignment vertical="center"/>
    </xf>
    <xf numFmtId="0" fontId="63" fillId="2" borderId="0" xfId="0" applyFont="1" applyFill="1" applyProtection="1">
      <alignment vertical="center"/>
      <protection locked="0"/>
    </xf>
    <xf numFmtId="0" fontId="64" fillId="2" borderId="0" xfId="0" applyFont="1" applyFill="1">
      <alignment vertical="center"/>
    </xf>
    <xf numFmtId="0" fontId="65" fillId="2" borderId="0" xfId="0" applyFont="1" applyFill="1">
      <alignment vertical="center"/>
    </xf>
    <xf numFmtId="0" fontId="49" fillId="2" borderId="0" xfId="0" applyFont="1" applyFill="1" applyProtection="1">
      <alignment vertical="center"/>
      <protection locked="0"/>
    </xf>
    <xf numFmtId="0" fontId="66" fillId="2" borderId="0" xfId="0" applyFont="1" applyFill="1">
      <alignment vertical="center"/>
    </xf>
    <xf numFmtId="0" fontId="67" fillId="2" borderId="0" xfId="0" applyFont="1" applyFill="1">
      <alignment vertical="center"/>
    </xf>
    <xf numFmtId="0" fontId="48" fillId="2" borderId="0" xfId="0" applyFont="1" applyFill="1" applyAlignment="1">
      <alignment horizontal="center" vertical="center"/>
    </xf>
    <xf numFmtId="0" fontId="48" fillId="2" borderId="0" xfId="0" applyFont="1" applyFill="1" applyAlignment="1">
      <alignment horizontal="left" vertical="center"/>
    </xf>
    <xf numFmtId="0" fontId="49" fillId="2" borderId="0" xfId="0" applyFont="1" applyFill="1" applyAlignment="1" applyProtection="1">
      <alignment vertical="center" wrapText="1"/>
      <protection locked="0"/>
    </xf>
    <xf numFmtId="0" fontId="68" fillId="9" borderId="26" xfId="0" applyFont="1" applyFill="1" applyBorder="1" applyAlignment="1">
      <alignment vertical="top" wrapText="1"/>
    </xf>
    <xf numFmtId="0" fontId="68" fillId="9" borderId="24" xfId="0" applyFont="1" applyFill="1" applyBorder="1" applyAlignment="1">
      <alignment vertical="top" wrapText="1"/>
    </xf>
    <xf numFmtId="0" fontId="68" fillId="9" borderId="29" xfId="0" applyFont="1" applyFill="1" applyBorder="1" applyAlignment="1">
      <alignment vertical="top" wrapText="1"/>
    </xf>
    <xf numFmtId="0" fontId="49" fillId="2" borderId="27" xfId="0" applyFont="1" applyFill="1" applyBorder="1" applyAlignment="1">
      <alignment horizontal="center" vertical="center"/>
    </xf>
    <xf numFmtId="0" fontId="49" fillId="2" borderId="30" xfId="0" applyFont="1" applyFill="1" applyBorder="1" applyAlignment="1">
      <alignment horizontal="center" vertical="center"/>
    </xf>
    <xf numFmtId="178" fontId="62" fillId="2" borderId="30" xfId="0" quotePrefix="1" applyNumberFormat="1" applyFont="1" applyFill="1" applyBorder="1" applyAlignment="1">
      <alignment vertical="center" wrapText="1"/>
    </xf>
    <xf numFmtId="178" fontId="62" fillId="2" borderId="30" xfId="0" quotePrefix="1" applyNumberFormat="1" applyFont="1" applyFill="1" applyBorder="1">
      <alignment vertical="center"/>
    </xf>
    <xf numFmtId="178" fontId="62" fillId="2" borderId="31" xfId="0" quotePrefix="1" applyNumberFormat="1" applyFont="1" applyFill="1" applyBorder="1" applyAlignment="1">
      <alignment vertical="center" wrapText="1"/>
    </xf>
    <xf numFmtId="0" fontId="66" fillId="2" borderId="0" xfId="0" applyFont="1" applyFill="1" applyProtection="1">
      <alignment vertical="center"/>
      <protection locked="0"/>
    </xf>
    <xf numFmtId="0" fontId="40" fillId="6" borderId="24" xfId="0" applyFont="1" applyFill="1" applyBorder="1" applyProtection="1">
      <alignment vertical="center"/>
      <protection locked="0"/>
    </xf>
    <xf numFmtId="0" fontId="0" fillId="0" borderId="0" xfId="0" quotePrefix="1">
      <alignment vertical="center"/>
    </xf>
    <xf numFmtId="0" fontId="8" fillId="9" borderId="32" xfId="0" applyFont="1" applyFill="1" applyBorder="1" applyAlignment="1">
      <alignment vertical="top" wrapText="1"/>
    </xf>
    <xf numFmtId="0" fontId="40" fillId="2" borderId="0" xfId="0" applyFont="1" applyFill="1" applyAlignment="1">
      <alignment horizontal="center" vertical="center"/>
    </xf>
    <xf numFmtId="0" fontId="8" fillId="9" borderId="0" xfId="0" applyFont="1" applyFill="1" applyAlignment="1">
      <alignment vertical="top" wrapText="1"/>
    </xf>
    <xf numFmtId="12" fontId="49" fillId="2" borderId="0" xfId="0" applyNumberFormat="1" applyFont="1" applyFill="1" applyProtection="1">
      <alignment vertical="center"/>
      <protection locked="0"/>
    </xf>
    <xf numFmtId="12" fontId="8" fillId="11" borderId="0" xfId="0" applyNumberFormat="1" applyFont="1" applyFill="1" applyAlignment="1">
      <alignment vertical="top" wrapText="1"/>
    </xf>
    <xf numFmtId="0" fontId="40" fillId="6" borderId="43" xfId="0" applyFont="1" applyFill="1" applyBorder="1">
      <alignment vertical="center"/>
    </xf>
    <xf numFmtId="0" fontId="40" fillId="6" borderId="41" xfId="0" applyFont="1" applyFill="1" applyBorder="1" applyProtection="1">
      <alignment vertical="center"/>
      <protection locked="0"/>
    </xf>
    <xf numFmtId="0" fontId="40" fillId="6" borderId="0" xfId="0" applyFont="1" applyFill="1" applyProtection="1">
      <alignment vertical="center"/>
      <protection locked="0"/>
    </xf>
    <xf numFmtId="0" fontId="8" fillId="0" borderId="0" xfId="0" applyFont="1" applyAlignment="1">
      <alignment horizontal="center" vertical="center" wrapText="1"/>
    </xf>
    <xf numFmtId="0" fontId="14" fillId="0" borderId="34" xfId="0" applyFont="1" applyBorder="1">
      <alignment vertical="center"/>
    </xf>
    <xf numFmtId="0" fontId="14" fillId="0" borderId="15" xfId="0" applyFont="1" applyBorder="1">
      <alignment vertical="center"/>
    </xf>
    <xf numFmtId="0" fontId="14" fillId="5" borderId="6" xfId="0" applyFont="1" applyFill="1" applyBorder="1" applyAlignment="1" applyProtection="1">
      <alignment horizontal="left" vertical="center"/>
      <protection locked="0"/>
    </xf>
    <xf numFmtId="0" fontId="8" fillId="2" borderId="0" xfId="0" applyFont="1" applyFill="1" applyAlignment="1">
      <alignment horizontal="right" vertical="center" wrapText="1"/>
    </xf>
    <xf numFmtId="0" fontId="14" fillId="2" borderId="0" xfId="0" applyFont="1" applyFill="1" applyAlignment="1">
      <alignment horizontal="center" vertical="center" wrapText="1"/>
    </xf>
    <xf numFmtId="0" fontId="8" fillId="0" borderId="0" xfId="0" applyFont="1" applyAlignment="1">
      <alignment vertical="center" wrapText="1"/>
    </xf>
    <xf numFmtId="0" fontId="8" fillId="0" borderId="0" xfId="0" applyFont="1" applyAlignment="1" applyProtection="1">
      <alignment horizontal="left" vertical="center" wrapText="1"/>
      <protection locked="0"/>
    </xf>
    <xf numFmtId="38" fontId="78" fillId="7" borderId="4" xfId="6" applyFont="1" applyFill="1" applyBorder="1" applyProtection="1">
      <alignment vertical="center"/>
    </xf>
    <xf numFmtId="0" fontId="2" fillId="0" borderId="0" xfId="0" applyFont="1">
      <alignment vertical="center"/>
    </xf>
    <xf numFmtId="0" fontId="2" fillId="0" borderId="0" xfId="15" applyFont="1">
      <alignment vertical="center"/>
    </xf>
    <xf numFmtId="0" fontId="80" fillId="0" borderId="0" xfId="0" applyFont="1">
      <alignment vertical="center"/>
    </xf>
    <xf numFmtId="0" fontId="78" fillId="0" borderId="0" xfId="0" applyFont="1">
      <alignment vertical="center"/>
    </xf>
    <xf numFmtId="0" fontId="78" fillId="0" borderId="0" xfId="0" applyFont="1" applyAlignment="1">
      <alignment vertical="center" shrinkToFit="1"/>
    </xf>
    <xf numFmtId="0" fontId="78" fillId="7" borderId="7" xfId="0" applyFont="1" applyFill="1" applyBorder="1" applyAlignment="1">
      <alignment vertical="center" shrinkToFit="1"/>
    </xf>
    <xf numFmtId="0" fontId="78" fillId="7" borderId="7" xfId="0" applyFont="1" applyFill="1" applyBorder="1" applyAlignment="1">
      <alignment horizontal="center" vertical="center"/>
    </xf>
    <xf numFmtId="38" fontId="78" fillId="5" borderId="7" xfId="6" applyFont="1" applyFill="1" applyBorder="1" applyProtection="1">
      <alignment vertical="center"/>
      <protection locked="0"/>
    </xf>
    <xf numFmtId="38" fontId="78" fillId="7" borderId="7" xfId="6" applyFont="1" applyFill="1" applyBorder="1" applyProtection="1">
      <alignment vertical="center"/>
    </xf>
    <xf numFmtId="0" fontId="78" fillId="7" borderId="131" xfId="0" applyFont="1" applyFill="1" applyBorder="1" applyAlignment="1">
      <alignment vertical="center" shrinkToFit="1"/>
    </xf>
    <xf numFmtId="0" fontId="78" fillId="7" borderId="131" xfId="0" applyFont="1" applyFill="1" applyBorder="1" applyAlignment="1">
      <alignment horizontal="center" vertical="center"/>
    </xf>
    <xf numFmtId="38" fontId="78" fillId="5" borderId="131" xfId="6" applyFont="1" applyFill="1" applyBorder="1" applyProtection="1">
      <alignment vertical="center"/>
      <protection locked="0"/>
    </xf>
    <xf numFmtId="38" fontId="78" fillId="7" borderId="131" xfId="6" applyFont="1" applyFill="1" applyBorder="1" applyProtection="1">
      <alignment vertical="center"/>
    </xf>
    <xf numFmtId="0" fontId="78" fillId="0" borderId="4" xfId="0" applyFont="1" applyBorder="1">
      <alignment vertical="center"/>
    </xf>
    <xf numFmtId="0" fontId="78" fillId="0" borderId="4" xfId="0" applyFont="1" applyBorder="1" applyAlignment="1">
      <alignment vertical="center" shrinkToFit="1"/>
    </xf>
    <xf numFmtId="0" fontId="78" fillId="0" borderId="30" xfId="0" applyFont="1" applyBorder="1">
      <alignment vertical="center"/>
    </xf>
    <xf numFmtId="38" fontId="78" fillId="0" borderId="0" xfId="6" applyFont="1" applyFill="1" applyBorder="1" applyProtection="1">
      <alignment vertical="center"/>
    </xf>
    <xf numFmtId="38" fontId="78" fillId="2" borderId="0" xfId="6" applyFont="1" applyFill="1" applyBorder="1" applyProtection="1">
      <alignment vertical="center"/>
    </xf>
    <xf numFmtId="38" fontId="78" fillId="10" borderId="7" xfId="6" applyFont="1" applyFill="1" applyBorder="1" applyProtection="1">
      <alignment vertical="center"/>
      <protection locked="0"/>
    </xf>
    <xf numFmtId="38" fontId="78" fillId="10" borderId="131" xfId="6" applyFont="1" applyFill="1" applyBorder="1" applyProtection="1">
      <alignment vertical="center"/>
      <protection locked="0"/>
    </xf>
    <xf numFmtId="38" fontId="78" fillId="10" borderId="4" xfId="6" applyFont="1" applyFill="1" applyBorder="1" applyProtection="1">
      <alignment vertical="center"/>
    </xf>
    <xf numFmtId="38" fontId="78" fillId="10" borderId="7" xfId="6" applyFont="1" applyFill="1" applyBorder="1" applyProtection="1">
      <alignment vertical="center"/>
    </xf>
    <xf numFmtId="38" fontId="78" fillId="10" borderId="131" xfId="6" applyFont="1" applyFill="1" applyBorder="1" applyProtection="1">
      <alignment vertical="center"/>
    </xf>
    <xf numFmtId="0" fontId="78" fillId="0" borderId="0" xfId="0" applyFont="1" applyAlignment="1">
      <alignment horizontal="right" vertical="center"/>
    </xf>
    <xf numFmtId="185" fontId="46" fillId="0" borderId="0" xfId="0" applyNumberFormat="1" applyFont="1">
      <alignment vertical="center"/>
    </xf>
    <xf numFmtId="0" fontId="8" fillId="5" borderId="6" xfId="0" applyFont="1" applyFill="1" applyBorder="1" applyProtection="1">
      <alignment vertical="center"/>
      <protection locked="0"/>
    </xf>
    <xf numFmtId="0" fontId="8" fillId="5" borderId="7" xfId="0" applyFont="1" applyFill="1" applyBorder="1" applyProtection="1">
      <alignment vertical="center"/>
      <protection locked="0"/>
    </xf>
    <xf numFmtId="0" fontId="8" fillId="0" borderId="7" xfId="0" applyFont="1" applyBorder="1" applyAlignment="1" applyProtection="1">
      <alignment horizontal="center" vertical="center"/>
      <protection locked="0"/>
    </xf>
    <xf numFmtId="0" fontId="78" fillId="0" borderId="0" xfId="0" applyFont="1" applyAlignment="1">
      <alignment horizontal="left" vertical="center"/>
    </xf>
    <xf numFmtId="40" fontId="40" fillId="5" borderId="7" xfId="6" applyNumberFormat="1" applyFont="1" applyFill="1" applyBorder="1" applyProtection="1">
      <alignment vertical="center"/>
      <protection locked="0"/>
    </xf>
    <xf numFmtId="38" fontId="78" fillId="7" borderId="4" xfId="0" applyNumberFormat="1" applyFont="1" applyFill="1" applyBorder="1">
      <alignment vertical="center"/>
    </xf>
    <xf numFmtId="0" fontId="8" fillId="2" borderId="16" xfId="0" applyFont="1" applyFill="1" applyBorder="1" applyAlignment="1">
      <alignment vertical="center" wrapText="1"/>
    </xf>
    <xf numFmtId="0" fontId="8" fillId="2" borderId="26" xfId="0" applyFont="1" applyFill="1" applyBorder="1" applyAlignment="1">
      <alignment vertical="center" wrapText="1"/>
    </xf>
    <xf numFmtId="0" fontId="8" fillId="2" borderId="28" xfId="0" applyFont="1" applyFill="1" applyBorder="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lignment vertical="center"/>
    </xf>
    <xf numFmtId="0" fontId="14" fillId="0" borderId="0" xfId="0" applyFont="1" applyAlignment="1">
      <alignment vertical="center" wrapText="1"/>
    </xf>
    <xf numFmtId="0" fontId="14" fillId="5" borderId="35" xfId="0" applyFont="1" applyFill="1" applyBorder="1" applyAlignment="1">
      <alignment vertical="center" wrapText="1"/>
    </xf>
    <xf numFmtId="0" fontId="14" fillId="5" borderId="36" xfId="0" applyFont="1" applyFill="1" applyBorder="1" applyAlignment="1">
      <alignment vertical="center" wrapText="1"/>
    </xf>
    <xf numFmtId="0" fontId="14" fillId="5" borderId="37" xfId="0" applyFont="1" applyFill="1" applyBorder="1" applyAlignment="1">
      <alignment vertical="center" wrapText="1"/>
    </xf>
    <xf numFmtId="0" fontId="14" fillId="5" borderId="25" xfId="0" applyFont="1" applyFill="1" applyBorder="1" applyAlignment="1">
      <alignment vertical="center" wrapText="1"/>
    </xf>
    <xf numFmtId="0" fontId="14" fillId="5" borderId="34" xfId="0" applyFont="1" applyFill="1" applyBorder="1" applyAlignment="1">
      <alignment vertical="center" wrapText="1"/>
    </xf>
    <xf numFmtId="0" fontId="14" fillId="5" borderId="15" xfId="0" applyFont="1" applyFill="1" applyBorder="1" applyAlignment="1">
      <alignment vertical="center" wrapText="1"/>
    </xf>
    <xf numFmtId="38" fontId="78" fillId="5" borderId="7" xfId="6" applyFont="1" applyFill="1" applyBorder="1" applyAlignment="1" applyProtection="1">
      <alignment vertical="center" shrinkToFit="1"/>
      <protection locked="0"/>
    </xf>
    <xf numFmtId="38" fontId="78" fillId="5" borderId="131" xfId="6" applyFont="1" applyFill="1" applyBorder="1" applyAlignment="1" applyProtection="1">
      <alignment vertical="center" shrinkToFit="1"/>
      <protection locked="0"/>
    </xf>
    <xf numFmtId="38" fontId="78" fillId="7" borderId="4" xfId="6" applyFont="1" applyFill="1" applyBorder="1" applyAlignment="1" applyProtection="1">
      <alignment vertical="center" shrinkToFit="1"/>
    </xf>
    <xf numFmtId="38" fontId="78" fillId="2" borderId="0" xfId="6" applyFont="1" applyFill="1" applyBorder="1" applyAlignment="1" applyProtection="1">
      <alignment vertical="center" shrinkToFit="1"/>
    </xf>
    <xf numFmtId="38" fontId="78" fillId="0" borderId="0" xfId="6" applyFont="1" applyFill="1" applyBorder="1" applyAlignment="1" applyProtection="1">
      <alignment vertical="center" shrinkToFit="1"/>
    </xf>
    <xf numFmtId="38" fontId="78" fillId="7" borderId="7" xfId="6" applyFont="1" applyFill="1" applyBorder="1" applyAlignment="1" applyProtection="1">
      <alignment vertical="center" shrinkToFit="1"/>
    </xf>
    <xf numFmtId="38" fontId="78" fillId="7" borderId="131" xfId="6" applyFont="1" applyFill="1" applyBorder="1" applyAlignment="1" applyProtection="1">
      <alignment vertical="center" shrinkToFit="1"/>
    </xf>
    <xf numFmtId="38" fontId="78" fillId="7" borderId="4" xfId="0" applyNumberFormat="1" applyFont="1" applyFill="1" applyBorder="1" applyAlignment="1">
      <alignment vertical="center" shrinkToFit="1"/>
    </xf>
    <xf numFmtId="0" fontId="14" fillId="5" borderId="51" xfId="0" applyFont="1" applyFill="1" applyBorder="1" applyAlignment="1">
      <alignment vertical="top" wrapText="1"/>
    </xf>
    <xf numFmtId="0" fontId="14" fillId="5" borderId="21" xfId="0" applyFont="1" applyFill="1" applyBorder="1" applyAlignment="1">
      <alignment vertical="top" wrapText="1"/>
    </xf>
    <xf numFmtId="0" fontId="2" fillId="0" borderId="7" xfId="0" applyFont="1" applyBorder="1" applyAlignment="1">
      <alignment horizontal="center" vertical="center"/>
    </xf>
    <xf numFmtId="0" fontId="2" fillId="0" borderId="7" xfId="0" applyFont="1" applyBorder="1" applyAlignment="1">
      <alignment horizontal="center" vertical="center" shrinkToFit="1"/>
    </xf>
    <xf numFmtId="0" fontId="2" fillId="0" borderId="7" xfId="0" applyFont="1" applyBorder="1" applyAlignment="1">
      <alignment horizontal="center" vertical="center" wrapText="1"/>
    </xf>
    <xf numFmtId="0" fontId="83" fillId="0" borderId="7" xfId="0" applyFont="1" applyBorder="1" applyAlignment="1">
      <alignment horizontal="center" vertical="center"/>
    </xf>
    <xf numFmtId="0" fontId="83" fillId="0" borderId="7" xfId="0" applyFont="1" applyBorder="1" applyAlignment="1">
      <alignment horizontal="center" vertical="center" shrinkToFit="1"/>
    </xf>
    <xf numFmtId="38" fontId="84" fillId="0" borderId="0" xfId="6" applyFont="1" applyFill="1" applyBorder="1" applyProtection="1">
      <alignment vertical="center"/>
    </xf>
    <xf numFmtId="12" fontId="78" fillId="0" borderId="0" xfId="0" applyNumberFormat="1" applyFont="1">
      <alignment vertical="center"/>
    </xf>
    <xf numFmtId="12" fontId="83" fillId="0" borderId="7" xfId="0" applyNumberFormat="1" applyFont="1" applyBorder="1" applyAlignment="1">
      <alignment horizontal="center" vertical="center"/>
    </xf>
    <xf numFmtId="12" fontId="78" fillId="0" borderId="4" xfId="0" applyNumberFormat="1" applyFont="1" applyBorder="1">
      <alignment vertical="center"/>
    </xf>
    <xf numFmtId="0" fontId="18" fillId="0" borderId="7" xfId="0" applyFont="1" applyBorder="1" applyAlignment="1">
      <alignment horizontal="center" vertical="center" wrapText="1"/>
    </xf>
    <xf numFmtId="0" fontId="85" fillId="0" borderId="0" xfId="0" applyFont="1">
      <alignment vertical="center"/>
    </xf>
    <xf numFmtId="0" fontId="75" fillId="8" borderId="19" xfId="0" applyFont="1" applyFill="1" applyBorder="1" applyAlignment="1">
      <alignment horizontal="center" vertical="center" wrapText="1"/>
    </xf>
    <xf numFmtId="0" fontId="75" fillId="8" borderId="20" xfId="0" applyFont="1" applyFill="1" applyBorder="1" applyAlignment="1">
      <alignment horizontal="center" vertical="center" wrapText="1"/>
    </xf>
    <xf numFmtId="0" fontId="60" fillId="0" borderId="18" xfId="0" applyFont="1" applyBorder="1" applyAlignment="1">
      <alignment horizontal="center" vertical="center" wrapText="1"/>
    </xf>
    <xf numFmtId="0" fontId="75" fillId="0" borderId="0" xfId="0" applyFont="1">
      <alignment vertical="center"/>
    </xf>
    <xf numFmtId="12" fontId="0" fillId="7" borderId="7" xfId="0" applyNumberFormat="1" applyFill="1" applyBorder="1" applyAlignment="1">
      <alignment horizontal="center" vertical="center"/>
    </xf>
    <xf numFmtId="12" fontId="0" fillId="7" borderId="131" xfId="0" applyNumberFormat="1" applyFill="1" applyBorder="1" applyAlignment="1">
      <alignment horizontal="center" vertical="center"/>
    </xf>
    <xf numFmtId="0" fontId="40" fillId="0" borderId="6" xfId="0" applyFont="1" applyBorder="1" applyAlignment="1">
      <alignment horizontal="center" vertical="center"/>
    </xf>
    <xf numFmtId="0" fontId="78" fillId="7" borderId="7" xfId="0" applyFont="1" applyFill="1" applyBorder="1" applyAlignment="1" applyProtection="1">
      <alignment horizontal="left" vertical="center" shrinkToFit="1"/>
      <protection locked="0"/>
    </xf>
    <xf numFmtId="0" fontId="78" fillId="7" borderId="131" xfId="0" applyFont="1" applyFill="1" applyBorder="1" applyAlignment="1" applyProtection="1">
      <alignment horizontal="left" vertical="center" shrinkToFit="1"/>
      <protection locked="0"/>
    </xf>
    <xf numFmtId="0" fontId="88" fillId="0" borderId="7" xfId="0" applyFont="1" applyBorder="1" applyAlignment="1">
      <alignment vertical="center" wrapText="1"/>
    </xf>
    <xf numFmtId="38" fontId="40" fillId="5" borderId="6" xfId="6" applyFont="1" applyFill="1" applyBorder="1" applyProtection="1">
      <alignment vertical="center"/>
    </xf>
    <xf numFmtId="179" fontId="40" fillId="7" borderId="6" xfId="6" applyNumberFormat="1" applyFont="1" applyFill="1" applyBorder="1" applyProtection="1">
      <alignment vertical="center"/>
    </xf>
    <xf numFmtId="0" fontId="40" fillId="0" borderId="6" xfId="0" applyFont="1" applyBorder="1">
      <alignment vertical="center"/>
    </xf>
    <xf numFmtId="38" fontId="40" fillId="8" borderId="59" xfId="6" applyFont="1" applyFill="1" applyBorder="1" applyProtection="1">
      <alignment vertical="center"/>
      <protection locked="0"/>
    </xf>
    <xf numFmtId="38" fontId="40" fillId="7" borderId="122" xfId="6" applyFont="1" applyFill="1" applyBorder="1" applyProtection="1">
      <alignment vertical="center"/>
    </xf>
    <xf numFmtId="0" fontId="40" fillId="0" borderId="42" xfId="0" applyFont="1" applyBorder="1">
      <alignment vertical="center"/>
    </xf>
    <xf numFmtId="38" fontId="40" fillId="7" borderId="95" xfId="6" applyFont="1" applyFill="1" applyBorder="1" applyProtection="1">
      <alignment vertical="center"/>
    </xf>
    <xf numFmtId="38" fontId="40" fillId="0" borderId="95" xfId="6" applyFont="1" applyFill="1" applyBorder="1" applyProtection="1">
      <alignment vertical="center"/>
    </xf>
    <xf numFmtId="40" fontId="40" fillId="7" borderId="33" xfId="6" applyNumberFormat="1" applyFont="1" applyFill="1" applyBorder="1" applyProtection="1">
      <alignment vertical="center"/>
    </xf>
    <xf numFmtId="40" fontId="40" fillId="5" borderId="54" xfId="6" applyNumberFormat="1" applyFont="1" applyFill="1" applyBorder="1" applyProtection="1">
      <alignment vertical="center"/>
      <protection locked="0"/>
    </xf>
    <xf numFmtId="38" fontId="40" fillId="8" borderId="121" xfId="6" applyFont="1" applyFill="1" applyBorder="1" applyProtection="1">
      <alignment vertical="center"/>
      <protection locked="0"/>
    </xf>
    <xf numFmtId="179" fontId="40" fillId="7" borderId="54" xfId="6" applyNumberFormat="1" applyFont="1" applyFill="1" applyBorder="1" applyProtection="1">
      <alignment vertical="center"/>
    </xf>
    <xf numFmtId="38" fontId="40" fillId="5" borderId="54" xfId="6" applyFont="1" applyFill="1" applyBorder="1" applyProtection="1">
      <alignment vertical="center"/>
    </xf>
    <xf numFmtId="38" fontId="78" fillId="7" borderId="133" xfId="6" applyFont="1" applyFill="1" applyBorder="1" applyProtection="1">
      <alignment vertical="center"/>
    </xf>
    <xf numFmtId="0" fontId="78" fillId="14" borderId="7" xfId="0" applyFont="1" applyFill="1" applyBorder="1" applyAlignment="1">
      <alignment horizontal="center" vertical="center"/>
    </xf>
    <xf numFmtId="0" fontId="78" fillId="5" borderId="7" xfId="0" applyFont="1" applyFill="1" applyBorder="1" applyAlignment="1">
      <alignment horizontal="center" vertical="center"/>
    </xf>
    <xf numFmtId="0" fontId="78" fillId="5" borderId="131" xfId="0" applyFont="1" applyFill="1" applyBorder="1" applyAlignment="1">
      <alignment horizontal="center" vertical="center"/>
    </xf>
    <xf numFmtId="0" fontId="78" fillId="8" borderId="7" xfId="0" applyFont="1" applyFill="1" applyBorder="1" applyAlignment="1">
      <alignment horizontal="center" vertical="center"/>
    </xf>
    <xf numFmtId="0" fontId="78" fillId="8" borderId="131" xfId="0" applyFont="1" applyFill="1" applyBorder="1" applyAlignment="1">
      <alignment horizontal="center" vertical="center"/>
    </xf>
    <xf numFmtId="0" fontId="79" fillId="0" borderId="0" xfId="0" applyFont="1" applyAlignment="1">
      <alignment horizontal="center" vertical="center"/>
    </xf>
    <xf numFmtId="0" fontId="85" fillId="0" borderId="0" xfId="0" applyFont="1" applyAlignment="1">
      <alignment horizontal="left" vertical="center"/>
    </xf>
    <xf numFmtId="41" fontId="78" fillId="10" borderId="7" xfId="6" applyNumberFormat="1" applyFont="1" applyFill="1" applyBorder="1" applyProtection="1">
      <alignment vertical="center"/>
    </xf>
    <xf numFmtId="41" fontId="78" fillId="10" borderId="131" xfId="6" applyNumberFormat="1" applyFont="1" applyFill="1" applyBorder="1" applyProtection="1">
      <alignment vertical="center"/>
    </xf>
    <xf numFmtId="0" fontId="40" fillId="2" borderId="7" xfId="0" applyFont="1" applyFill="1" applyBorder="1">
      <alignment vertical="center"/>
    </xf>
    <xf numFmtId="0" fontId="75" fillId="0" borderId="0" xfId="0" applyFont="1" applyAlignment="1">
      <alignment horizontal="center" vertical="center" wrapText="1"/>
    </xf>
    <xf numFmtId="0" fontId="24" fillId="0" borderId="0" xfId="0" applyFont="1" applyAlignment="1">
      <alignment horizontal="center" vertical="center"/>
    </xf>
    <xf numFmtId="0" fontId="61" fillId="0" borderId="0" xfId="0" applyFont="1" applyAlignment="1">
      <alignment horizontal="left" vertical="center"/>
    </xf>
    <xf numFmtId="0" fontId="40" fillId="0" borderId="0" xfId="0" applyFont="1" applyAlignment="1">
      <alignment vertical="center" shrinkToFit="1"/>
    </xf>
    <xf numFmtId="0" fontId="75" fillId="0" borderId="7" xfId="0" applyFont="1" applyBorder="1" applyAlignment="1">
      <alignment horizontal="center" vertical="center" wrapText="1"/>
    </xf>
    <xf numFmtId="0" fontId="75" fillId="2" borderId="7" xfId="0" applyFont="1" applyFill="1" applyBorder="1" applyAlignment="1">
      <alignment horizontal="center" vertical="center"/>
    </xf>
    <xf numFmtId="0" fontId="27" fillId="2" borderId="26" xfId="0" applyFont="1" applyFill="1" applyBorder="1" applyAlignment="1">
      <alignment vertical="center" wrapText="1"/>
    </xf>
    <xf numFmtId="0" fontId="75" fillId="0" borderId="51" xfId="0" applyFont="1" applyBorder="1" applyAlignment="1">
      <alignment horizontal="center" vertical="center" wrapText="1"/>
    </xf>
    <xf numFmtId="0" fontId="75" fillId="0" borderId="29" xfId="0" applyFont="1" applyBorder="1" applyAlignment="1" applyProtection="1">
      <alignment horizontal="center" vertical="center" shrinkToFit="1"/>
      <protection locked="0"/>
    </xf>
    <xf numFmtId="0" fontId="75" fillId="2" borderId="4" xfId="0" applyFont="1" applyFill="1" applyBorder="1" applyAlignment="1">
      <alignment horizontal="center" vertical="center"/>
    </xf>
    <xf numFmtId="0" fontId="27" fillId="2" borderId="25" xfId="0" applyFont="1" applyFill="1" applyBorder="1" applyAlignment="1">
      <alignment vertical="center" wrapText="1"/>
    </xf>
    <xf numFmtId="0" fontId="75" fillId="2" borderId="29" xfId="0" applyFont="1" applyFill="1" applyBorder="1" applyAlignment="1" applyProtection="1">
      <alignment horizontal="center" vertical="center" shrinkToFit="1"/>
      <protection locked="0"/>
    </xf>
    <xf numFmtId="0" fontId="27" fillId="2" borderId="25" xfId="0" applyFont="1" applyFill="1" applyBorder="1" applyAlignment="1">
      <alignment horizontal="left" vertical="center" wrapText="1"/>
    </xf>
    <xf numFmtId="0" fontId="75" fillId="0" borderId="32" xfId="0" applyFont="1" applyBorder="1" applyAlignment="1" applyProtection="1">
      <alignment horizontal="center" vertical="center" shrinkToFit="1"/>
      <protection locked="0"/>
    </xf>
    <xf numFmtId="0" fontId="75" fillId="0" borderId="25" xfId="0" applyFont="1" applyBorder="1">
      <alignment vertical="center"/>
    </xf>
    <xf numFmtId="0" fontId="75" fillId="0" borderId="6" xfId="0" applyFont="1" applyBorder="1" applyAlignment="1">
      <alignment vertical="center" shrinkToFit="1"/>
    </xf>
    <xf numFmtId="0" fontId="75" fillId="0" borderId="0" xfId="0" applyFont="1" applyAlignment="1">
      <alignment horizontal="left" vertical="center" indent="3"/>
    </xf>
    <xf numFmtId="0" fontId="75" fillId="0" borderId="0" xfId="0" applyFont="1" applyAlignment="1">
      <alignment horizontal="left" vertical="center" indent="2"/>
    </xf>
    <xf numFmtId="0" fontId="75" fillId="0" borderId="0" xfId="0" applyFont="1" applyAlignment="1">
      <alignment vertical="center" shrinkToFit="1"/>
    </xf>
    <xf numFmtId="0" fontId="75" fillId="15" borderId="7" xfId="0" applyFont="1" applyFill="1" applyBorder="1" applyAlignment="1">
      <alignment horizontal="center" vertical="center" wrapText="1"/>
    </xf>
    <xf numFmtId="0" fontId="75" fillId="15" borderId="7" xfId="0" applyFont="1" applyFill="1" applyBorder="1" applyAlignment="1">
      <alignment horizontal="center" vertical="center"/>
    </xf>
    <xf numFmtId="0" fontId="75" fillId="15" borderId="7" xfId="0" applyFont="1" applyFill="1" applyBorder="1" applyAlignment="1">
      <alignment horizontal="center" vertical="center" shrinkToFit="1"/>
    </xf>
    <xf numFmtId="0" fontId="75" fillId="0" borderId="7" xfId="0" applyFont="1" applyBorder="1" applyAlignment="1">
      <alignment horizontal="right" vertical="center" wrapText="1"/>
    </xf>
    <xf numFmtId="0" fontId="75" fillId="0" borderId="7" xfId="0" applyFont="1" applyBorder="1" applyAlignment="1">
      <alignment horizontal="justify" vertical="center" wrapText="1"/>
    </xf>
    <xf numFmtId="0" fontId="75" fillId="0" borderId="0" xfId="0" applyFont="1" applyAlignment="1">
      <alignment horizontal="left" vertical="center"/>
    </xf>
    <xf numFmtId="0" fontId="14" fillId="5" borderId="33" xfId="0" applyFont="1" applyFill="1" applyBorder="1" applyAlignment="1">
      <alignment vertical="top" wrapText="1"/>
    </xf>
    <xf numFmtId="40" fontId="40" fillId="5" borderId="25" xfId="6" applyNumberFormat="1" applyFont="1" applyFill="1" applyBorder="1" applyProtection="1">
      <alignment vertical="center"/>
      <protection locked="0"/>
    </xf>
    <xf numFmtId="40" fontId="40" fillId="5" borderId="70" xfId="6" applyNumberFormat="1" applyFont="1" applyFill="1" applyBorder="1" applyProtection="1">
      <alignment vertical="center"/>
      <protection locked="0"/>
    </xf>
    <xf numFmtId="40" fontId="40" fillId="2" borderId="41" xfId="6" applyNumberFormat="1" applyFont="1" applyFill="1" applyBorder="1" applyProtection="1">
      <alignment vertical="center"/>
    </xf>
    <xf numFmtId="0" fontId="8" fillId="0" borderId="0" xfId="0" applyFont="1" applyAlignment="1">
      <alignment horizontal="left" vertical="top" wrapText="1"/>
    </xf>
    <xf numFmtId="0" fontId="75" fillId="7" borderId="0" xfId="0" applyFont="1" applyFill="1">
      <alignment vertical="center"/>
    </xf>
    <xf numFmtId="0" fontId="8" fillId="0" borderId="0" xfId="0" applyFont="1" applyAlignment="1" applyProtection="1">
      <alignment horizontal="left" vertical="top" wrapText="1"/>
      <protection locked="0"/>
    </xf>
    <xf numFmtId="2" fontId="40" fillId="5" borderId="7" xfId="0" applyNumberFormat="1" applyFont="1" applyFill="1" applyBorder="1">
      <alignment vertical="center"/>
    </xf>
    <xf numFmtId="10" fontId="40" fillId="7" borderId="25" xfId="1" applyNumberFormat="1" applyFont="1" applyFill="1" applyBorder="1" applyProtection="1">
      <alignment vertical="center"/>
      <protection locked="0"/>
    </xf>
    <xf numFmtId="10" fontId="40" fillId="7" borderId="54" xfId="1" applyNumberFormat="1" applyFont="1" applyFill="1" applyBorder="1" applyProtection="1">
      <alignment vertical="center"/>
      <protection locked="0"/>
    </xf>
    <xf numFmtId="0" fontId="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8" fillId="0" borderId="0" xfId="0" applyFont="1" applyAlignment="1" applyProtection="1">
      <alignment horizontal="center" vertical="center"/>
      <protection locked="0"/>
    </xf>
    <xf numFmtId="0" fontId="62" fillId="0" borderId="0" xfId="0" applyFont="1" applyAlignment="1">
      <alignment horizontal="left" vertical="center"/>
    </xf>
    <xf numFmtId="0" fontId="78" fillId="7" borderId="0" xfId="0" applyFont="1" applyFill="1" applyAlignment="1">
      <alignment vertical="center" shrinkToFit="1"/>
    </xf>
    <xf numFmtId="0" fontId="75" fillId="0" borderId="0" xfId="0" applyFont="1" applyAlignment="1">
      <alignment horizontal="left" vertical="top" wrapText="1"/>
    </xf>
    <xf numFmtId="0" fontId="75" fillId="0" borderId="0" xfId="0" applyFont="1" applyAlignment="1">
      <alignment horizontal="center" vertical="center"/>
    </xf>
    <xf numFmtId="0" fontId="78" fillId="0" borderId="0" xfId="0" applyFont="1" applyAlignment="1">
      <alignment vertical="center" wrapText="1"/>
    </xf>
    <xf numFmtId="0" fontId="78" fillId="5" borderId="7" xfId="0" applyFont="1" applyFill="1" applyBorder="1" applyAlignment="1">
      <alignment vertical="center" wrapText="1" shrinkToFit="1"/>
    </xf>
    <xf numFmtId="0" fontId="78" fillId="5" borderId="131" xfId="0" applyFont="1" applyFill="1" applyBorder="1" applyAlignment="1">
      <alignment vertical="center" wrapText="1" shrinkToFit="1"/>
    </xf>
    <xf numFmtId="0" fontId="78" fillId="0" borderId="4" xfId="0" applyFont="1" applyBorder="1" applyAlignment="1">
      <alignment vertical="center" wrapText="1"/>
    </xf>
    <xf numFmtId="0" fontId="75" fillId="0" borderId="0" xfId="0" applyFont="1" applyAlignment="1">
      <alignment horizontal="right" vertical="top" wrapText="1"/>
    </xf>
    <xf numFmtId="0" fontId="75" fillId="0" borderId="0" xfId="0" applyFont="1" applyAlignment="1">
      <alignment vertical="top" wrapText="1"/>
    </xf>
    <xf numFmtId="0" fontId="75" fillId="5" borderId="7" xfId="0" applyFont="1" applyFill="1" applyBorder="1" applyAlignment="1">
      <alignment horizontal="center" vertical="center"/>
    </xf>
    <xf numFmtId="0" fontId="75" fillId="8" borderId="7" xfId="0" applyFont="1" applyFill="1" applyBorder="1" applyAlignment="1">
      <alignment horizontal="center" vertical="center"/>
    </xf>
    <xf numFmtId="0" fontId="75" fillId="7" borderId="7" xfId="0" applyFont="1" applyFill="1" applyBorder="1" applyAlignment="1">
      <alignment horizontal="center" vertical="center"/>
    </xf>
    <xf numFmtId="0" fontId="75" fillId="10" borderId="7" xfId="0" applyFont="1" applyFill="1" applyBorder="1" applyAlignment="1">
      <alignment horizontal="center" vertical="center"/>
    </xf>
    <xf numFmtId="0" fontId="27" fillId="0" borderId="0" xfId="0" applyFont="1" applyAlignment="1">
      <alignment horizontal="left" vertical="center"/>
    </xf>
    <xf numFmtId="0" fontId="95" fillId="12" borderId="7" xfId="0" applyFont="1" applyFill="1" applyBorder="1" applyAlignment="1">
      <alignment horizontal="center" vertical="center"/>
    </xf>
    <xf numFmtId="0" fontId="75" fillId="0" borderId="7" xfId="0" applyFont="1" applyBorder="1" applyAlignment="1">
      <alignment horizontal="center" vertical="center"/>
    </xf>
    <xf numFmtId="0" fontId="75" fillId="0" borderId="0" xfId="0" applyFont="1" applyAlignment="1">
      <alignment vertical="center" textRotation="255"/>
    </xf>
    <xf numFmtId="0" fontId="75" fillId="18" borderId="7" xfId="0" applyFont="1" applyFill="1" applyBorder="1" applyAlignment="1">
      <alignment horizontal="center" vertical="center"/>
    </xf>
    <xf numFmtId="0" fontId="27" fillId="16" borderId="25" xfId="0" applyFont="1" applyFill="1" applyBorder="1" applyAlignment="1">
      <alignment horizontal="left" vertical="center"/>
    </xf>
    <xf numFmtId="0" fontId="94" fillId="16" borderId="7" xfId="4" applyFont="1" applyFill="1" applyBorder="1" applyAlignment="1">
      <alignment horizontal="left" vertical="center"/>
    </xf>
    <xf numFmtId="0" fontId="75" fillId="16" borderId="7" xfId="0" applyFont="1" applyFill="1" applyBorder="1" applyAlignment="1">
      <alignment horizontal="center" vertical="center"/>
    </xf>
    <xf numFmtId="0" fontId="70" fillId="0" borderId="0" xfId="0" applyFont="1">
      <alignment vertical="center"/>
    </xf>
    <xf numFmtId="0" fontId="8" fillId="0" borderId="7" xfId="0" applyFont="1" applyBorder="1" applyAlignment="1">
      <alignment horizontal="center" vertical="center" shrinkToFit="1"/>
    </xf>
    <xf numFmtId="0" fontId="75" fillId="16" borderId="7" xfId="0" applyFont="1" applyFill="1" applyBorder="1" applyAlignment="1">
      <alignment horizontal="center" vertical="center" textRotation="255" wrapText="1"/>
    </xf>
    <xf numFmtId="0" fontId="75" fillId="18" borderId="51" xfId="0" applyFont="1" applyFill="1" applyBorder="1" applyAlignment="1">
      <alignment horizontal="center" vertical="center" textRotation="255"/>
    </xf>
    <xf numFmtId="0" fontId="75" fillId="18" borderId="21" xfId="0" applyFont="1" applyFill="1" applyBorder="1" applyAlignment="1">
      <alignment horizontal="center" vertical="center" textRotation="255"/>
    </xf>
    <xf numFmtId="0" fontId="75" fillId="18" borderId="4" xfId="0" applyFont="1" applyFill="1" applyBorder="1" applyAlignment="1">
      <alignment horizontal="center" vertical="center" textRotation="255"/>
    </xf>
    <xf numFmtId="0" fontId="27" fillId="18" borderId="25" xfId="4" applyFont="1" applyFill="1" applyBorder="1" applyAlignment="1">
      <alignment horizontal="left" vertical="center"/>
    </xf>
    <xf numFmtId="0" fontId="27" fillId="18" borderId="6" xfId="4" applyFont="1" applyFill="1" applyBorder="1" applyAlignment="1">
      <alignment horizontal="left" vertical="center"/>
    </xf>
    <xf numFmtId="0" fontId="89" fillId="0" borderId="0" xfId="0" applyFont="1" applyAlignment="1">
      <alignment horizontal="center" vertical="center"/>
    </xf>
    <xf numFmtId="0" fontId="27" fillId="16" borderId="25" xfId="4" applyFont="1" applyFill="1" applyBorder="1" applyAlignment="1">
      <alignment horizontal="left" vertical="center"/>
    </xf>
    <xf numFmtId="0" fontId="27" fillId="16" borderId="6" xfId="4" applyFont="1" applyFill="1" applyBorder="1" applyAlignment="1">
      <alignment horizontal="left" vertical="center"/>
    </xf>
    <xf numFmtId="0" fontId="75" fillId="0" borderId="0" xfId="0" applyFont="1" applyAlignment="1">
      <alignment horizontal="left" vertical="top" wrapText="1"/>
    </xf>
    <xf numFmtId="0" fontId="75" fillId="0" borderId="0" xfId="0" applyFont="1" applyAlignment="1">
      <alignment vertical="top" wrapText="1"/>
    </xf>
    <xf numFmtId="0" fontId="75" fillId="0" borderId="0" xfId="0" applyFont="1" applyAlignment="1">
      <alignment vertical="center" wrapText="1"/>
    </xf>
    <xf numFmtId="0" fontId="27" fillId="16" borderId="25" xfId="0" applyFont="1" applyFill="1" applyBorder="1" applyAlignment="1">
      <alignment horizontal="left" vertical="center"/>
    </xf>
    <xf numFmtId="0" fontId="27" fillId="16" borderId="6" xfId="0" applyFont="1" applyFill="1" applyBorder="1" applyAlignment="1">
      <alignment horizontal="left" vertical="center"/>
    </xf>
    <xf numFmtId="0" fontId="95" fillId="12" borderId="25" xfId="0" applyFont="1" applyFill="1" applyBorder="1" applyAlignment="1">
      <alignment horizontal="center" vertical="center"/>
    </xf>
    <xf numFmtId="0" fontId="95" fillId="12" borderId="6" xfId="0" applyFont="1" applyFill="1" applyBorder="1" applyAlignment="1">
      <alignment horizontal="center" vertical="center"/>
    </xf>
    <xf numFmtId="0" fontId="27" fillId="0" borderId="25" xfId="0" applyFont="1" applyBorder="1" applyAlignment="1">
      <alignment horizontal="left" vertical="center"/>
    </xf>
    <xf numFmtId="0" fontId="27" fillId="0" borderId="6" xfId="0" applyFont="1" applyBorder="1" applyAlignment="1">
      <alignment horizontal="left" vertical="center"/>
    </xf>
    <xf numFmtId="0" fontId="27" fillId="18" borderId="25" xfId="0" applyFont="1" applyFill="1" applyBorder="1" applyAlignment="1">
      <alignment horizontal="left" vertical="center"/>
    </xf>
    <xf numFmtId="0" fontId="27" fillId="18" borderId="6" xfId="0" applyFont="1" applyFill="1" applyBorder="1" applyAlignment="1">
      <alignment horizontal="left" vertical="center"/>
    </xf>
    <xf numFmtId="0" fontId="70" fillId="0" borderId="0" xfId="0" applyFont="1" applyAlignment="1">
      <alignment horizontal="left" vertical="top" wrapText="1"/>
    </xf>
    <xf numFmtId="0" fontId="27" fillId="0" borderId="25" xfId="4" applyFont="1" applyBorder="1" applyAlignment="1">
      <alignment horizontal="left" vertical="center"/>
    </xf>
    <xf numFmtId="0" fontId="27" fillId="0" borderId="6" xfId="4" applyFont="1" applyBorder="1" applyAlignment="1">
      <alignment horizontal="left" vertical="center"/>
    </xf>
    <xf numFmtId="0" fontId="90" fillId="2" borderId="24" xfId="0" applyFont="1" applyFill="1" applyBorder="1" applyAlignment="1">
      <alignment horizontal="center" vertical="center" shrinkToFit="1"/>
    </xf>
    <xf numFmtId="0" fontId="75" fillId="0" borderId="0" xfId="0" applyFont="1" applyAlignment="1">
      <alignment horizontal="left" vertical="center"/>
    </xf>
    <xf numFmtId="0" fontId="75" fillId="0" borderId="0" xfId="0" applyFont="1" applyAlignment="1">
      <alignment horizontal="left" vertical="top"/>
    </xf>
    <xf numFmtId="0" fontId="75" fillId="0" borderId="0" xfId="0" applyFont="1" applyAlignment="1">
      <alignment horizontal="left" vertical="center" wrapText="1"/>
    </xf>
    <xf numFmtId="184" fontId="46" fillId="0" borderId="0" xfId="0" applyNumberFormat="1" applyFont="1" applyAlignment="1" applyProtection="1">
      <alignment horizontal="left" vertical="center" shrinkToFit="1"/>
      <protection locked="0"/>
    </xf>
    <xf numFmtId="0" fontId="8" fillId="0" borderId="0" xfId="0" applyFont="1" applyAlignment="1">
      <alignment horizontal="right" vertical="center"/>
    </xf>
    <xf numFmtId="0" fontId="46"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distributed" vertical="center" shrinkToFit="1"/>
    </xf>
    <xf numFmtId="0" fontId="6" fillId="0" borderId="0" xfId="0" applyFont="1" applyAlignment="1">
      <alignment horizontal="center" vertical="center" wrapText="1"/>
    </xf>
    <xf numFmtId="192" fontId="46" fillId="0" borderId="0" xfId="0" applyNumberFormat="1" applyFont="1" applyAlignment="1" applyProtection="1">
      <alignment horizontal="right" vertical="center"/>
      <protection locked="0"/>
    </xf>
    <xf numFmtId="0" fontId="46" fillId="0" borderId="0" xfId="0" applyFont="1" applyAlignment="1">
      <alignment horizontal="left" vertical="center"/>
    </xf>
    <xf numFmtId="0" fontId="46" fillId="0" borderId="0" xfId="0" applyFont="1" applyAlignment="1" applyProtection="1">
      <alignment horizontal="left" vertical="center" shrinkToFit="1"/>
      <protection locked="0"/>
    </xf>
    <xf numFmtId="0" fontId="46" fillId="0" borderId="0" xfId="0" applyFont="1" applyAlignment="1">
      <alignment horizontal="left" vertical="center" wrapText="1"/>
    </xf>
    <xf numFmtId="0" fontId="46" fillId="2" borderId="0" xfId="0" applyFont="1" applyFill="1" applyAlignment="1">
      <alignment horizontal="left" vertical="center"/>
    </xf>
    <xf numFmtId="0" fontId="46" fillId="0" borderId="25" xfId="0" applyFont="1" applyBorder="1" applyAlignment="1">
      <alignment horizontal="center" vertical="center"/>
    </xf>
    <xf numFmtId="0" fontId="46" fillId="0" borderId="34" xfId="0" applyFont="1" applyBorder="1" applyAlignment="1">
      <alignment horizontal="center" vertical="center"/>
    </xf>
    <xf numFmtId="0" fontId="46" fillId="0" borderId="6" xfId="0" applyFont="1" applyBorder="1" applyAlignment="1">
      <alignment horizontal="center" vertical="center"/>
    </xf>
    <xf numFmtId="0" fontId="46" fillId="0" borderId="16" xfId="0" applyFont="1" applyBorder="1" applyAlignment="1">
      <alignment horizontal="distributed" vertical="center"/>
    </xf>
    <xf numFmtId="0" fontId="46" fillId="0" borderId="0" xfId="0" applyFont="1" applyAlignment="1">
      <alignment horizontal="distributed" vertical="center"/>
    </xf>
    <xf numFmtId="185" fontId="46" fillId="0" borderId="0" xfId="0" applyNumberFormat="1" applyFont="1" applyAlignment="1">
      <alignment horizontal="left" vertical="center" shrinkToFit="1"/>
    </xf>
    <xf numFmtId="185" fontId="46" fillId="0" borderId="32" xfId="0" applyNumberFormat="1" applyFont="1" applyBorder="1" applyAlignment="1">
      <alignment horizontal="left" vertical="center" shrinkToFit="1"/>
    </xf>
    <xf numFmtId="0" fontId="46" fillId="0" borderId="0" xfId="0" applyFont="1" applyAlignment="1">
      <alignment horizontal="left" vertical="center" shrinkToFit="1"/>
    </xf>
    <xf numFmtId="0" fontId="46" fillId="0" borderId="32" xfId="0" applyFont="1" applyBorder="1" applyAlignment="1">
      <alignment horizontal="left" vertical="center" shrinkToFit="1"/>
    </xf>
    <xf numFmtId="0" fontId="46" fillId="0" borderId="0" xfId="0" applyFont="1" applyAlignment="1">
      <alignment horizontal="left" vertical="top" wrapText="1"/>
    </xf>
    <xf numFmtId="0" fontId="46" fillId="0" borderId="26" xfId="0" applyFont="1" applyBorder="1" applyAlignment="1">
      <alignment horizontal="distributed" vertical="center"/>
    </xf>
    <xf numFmtId="0" fontId="46" fillId="0" borderId="24" xfId="0" applyFont="1" applyBorder="1" applyAlignment="1">
      <alignment horizontal="distributed" vertical="center"/>
    </xf>
    <xf numFmtId="185" fontId="46" fillId="0" borderId="24" xfId="0" applyNumberFormat="1" applyFont="1" applyBorder="1" applyAlignment="1">
      <alignment horizontal="left" vertical="center" shrinkToFit="1"/>
    </xf>
    <xf numFmtId="185" fontId="46" fillId="0" borderId="29" xfId="0" applyNumberFormat="1" applyFont="1" applyBorder="1" applyAlignment="1">
      <alignment horizontal="left" vertical="center" shrinkToFit="1"/>
    </xf>
    <xf numFmtId="49" fontId="8" fillId="0" borderId="44" xfId="0" applyNumberFormat="1" applyFont="1" applyBorder="1" applyAlignment="1">
      <alignment horizontal="center" vertical="center" shrinkToFit="1"/>
    </xf>
    <xf numFmtId="49" fontId="8" fillId="0" borderId="45" xfId="0" applyNumberFormat="1" applyFont="1" applyBorder="1" applyAlignment="1">
      <alignment horizontal="center" vertical="center" shrinkToFit="1"/>
    </xf>
    <xf numFmtId="49" fontId="49" fillId="5" borderId="16" xfId="0" applyNumberFormat="1" applyFont="1" applyFill="1" applyBorder="1" applyProtection="1">
      <alignment vertical="center"/>
      <protection locked="0"/>
    </xf>
    <xf numFmtId="49" fontId="49" fillId="5" borderId="0" xfId="0" applyNumberFormat="1" applyFont="1" applyFill="1" applyProtection="1">
      <alignment vertical="center"/>
      <protection locked="0"/>
    </xf>
    <xf numFmtId="49" fontId="49" fillId="5" borderId="46" xfId="0" applyNumberFormat="1" applyFont="1" applyFill="1" applyBorder="1" applyProtection="1">
      <alignment vertical="center"/>
      <protection locked="0"/>
    </xf>
    <xf numFmtId="49" fontId="8" fillId="5" borderId="47" xfId="0" applyNumberFormat="1" applyFont="1" applyFill="1" applyBorder="1" applyAlignment="1" applyProtection="1">
      <alignment horizontal="left" vertical="center" shrinkToFit="1"/>
      <protection locked="0"/>
    </xf>
    <xf numFmtId="49" fontId="8" fillId="5" borderId="48" xfId="0" applyNumberFormat="1" applyFont="1" applyFill="1" applyBorder="1" applyAlignment="1" applyProtection="1">
      <alignment horizontal="left" vertical="center" shrinkToFit="1"/>
      <protection locked="0"/>
    </xf>
    <xf numFmtId="49" fontId="8" fillId="5" borderId="49" xfId="0" applyNumberFormat="1" applyFont="1" applyFill="1" applyBorder="1" applyAlignment="1" applyProtection="1">
      <alignment horizontal="left" vertical="center" shrinkToFit="1"/>
      <protection locked="0"/>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0" borderId="50" xfId="0" applyFont="1" applyBorder="1" applyAlignment="1">
      <alignment horizontal="left" vertical="center" wrapText="1"/>
    </xf>
    <xf numFmtId="0" fontId="8" fillId="0" borderId="29" xfId="0" applyFont="1" applyBorder="1" applyAlignment="1">
      <alignment horizontal="left" vertical="center" wrapText="1"/>
    </xf>
    <xf numFmtId="183" fontId="8" fillId="5" borderId="12" xfId="0" applyNumberFormat="1" applyFont="1" applyFill="1" applyBorder="1" applyAlignment="1" applyProtection="1">
      <alignment horizontal="center" vertical="center" wrapText="1"/>
      <protection locked="0"/>
    </xf>
    <xf numFmtId="183" fontId="8" fillId="5" borderId="13" xfId="0" applyNumberFormat="1" applyFont="1" applyFill="1" applyBorder="1" applyAlignment="1" applyProtection="1">
      <alignment horizontal="center" vertical="center" wrapText="1"/>
      <protection locked="0"/>
    </xf>
    <xf numFmtId="0" fontId="14" fillId="5" borderId="25" xfId="0" applyFont="1" applyFill="1" applyBorder="1" applyAlignment="1" applyProtection="1">
      <alignment horizontal="left" vertical="top" wrapText="1"/>
      <protection locked="0"/>
    </xf>
    <xf numFmtId="0" fontId="14" fillId="5" borderId="34" xfId="0" applyFont="1" applyFill="1" applyBorder="1" applyAlignment="1" applyProtection="1">
      <alignment horizontal="left" vertical="top" wrapText="1"/>
      <protection locked="0"/>
    </xf>
    <xf numFmtId="0" fontId="14" fillId="5" borderId="15" xfId="0" applyFont="1" applyFill="1" applyBorder="1" applyAlignment="1" applyProtection="1">
      <alignment horizontal="left" vertical="top" wrapText="1"/>
      <protection locked="0"/>
    </xf>
    <xf numFmtId="0" fontId="8" fillId="2" borderId="7"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4" borderId="25"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4" fillId="5" borderId="7"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left" vertical="center" wrapText="1"/>
      <protection locked="0"/>
    </xf>
    <xf numFmtId="0" fontId="8" fillId="2" borderId="16"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49" fontId="8" fillId="5" borderId="47" xfId="0" applyNumberFormat="1" applyFont="1" applyFill="1" applyBorder="1" applyAlignment="1" applyProtection="1">
      <alignment horizontal="left" vertical="center" wrapText="1"/>
      <protection locked="0"/>
    </xf>
    <xf numFmtId="49" fontId="8" fillId="5" borderId="48" xfId="0" applyNumberFormat="1" applyFont="1" applyFill="1" applyBorder="1" applyAlignment="1" applyProtection="1">
      <alignment horizontal="left" vertical="center" wrapText="1"/>
      <protection locked="0"/>
    </xf>
    <xf numFmtId="49" fontId="8" fillId="5" borderId="49" xfId="0" applyNumberFormat="1" applyFont="1" applyFill="1" applyBorder="1" applyAlignment="1" applyProtection="1">
      <alignment horizontal="left" vertical="center" wrapText="1"/>
      <protection locked="0"/>
    </xf>
    <xf numFmtId="0" fontId="8" fillId="2" borderId="27"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63"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37" xfId="0" applyFont="1" applyFill="1" applyBorder="1" applyAlignment="1">
      <alignment horizontal="left" vertical="center" wrapText="1"/>
    </xf>
    <xf numFmtId="186" fontId="8" fillId="5" borderId="47" xfId="0" applyNumberFormat="1" applyFont="1" applyFill="1" applyBorder="1" applyAlignment="1" applyProtection="1">
      <alignment horizontal="left" vertical="center" shrinkToFit="1"/>
      <protection locked="0"/>
    </xf>
    <xf numFmtId="186" fontId="8" fillId="5" borderId="48" xfId="0" applyNumberFormat="1" applyFont="1" applyFill="1" applyBorder="1" applyAlignment="1" applyProtection="1">
      <alignment horizontal="left" vertical="center" shrinkToFit="1"/>
      <protection locked="0"/>
    </xf>
    <xf numFmtId="186" fontId="8" fillId="5" borderId="49" xfId="0" applyNumberFormat="1" applyFont="1" applyFill="1" applyBorder="1" applyAlignment="1" applyProtection="1">
      <alignment horizontal="left" vertical="center" shrinkToFit="1"/>
      <protection locked="0"/>
    </xf>
    <xf numFmtId="0" fontId="51" fillId="2" borderId="0" xfId="0" applyFont="1" applyFill="1" applyAlignment="1">
      <alignment horizontal="center" vertical="center"/>
    </xf>
    <xf numFmtId="0" fontId="8" fillId="2" borderId="7" xfId="0" applyFont="1" applyFill="1" applyBorder="1" applyAlignment="1">
      <alignment horizontal="center" vertical="center" textRotation="255" shrinkToFi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49" fontId="8" fillId="0" borderId="52" xfId="0" applyNumberFormat="1" applyFont="1" applyBorder="1" applyAlignment="1">
      <alignment horizontal="center" vertical="center" shrinkToFit="1"/>
    </xf>
    <xf numFmtId="0" fontId="8" fillId="2" borderId="5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69" fillId="2" borderId="0" xfId="0" applyFont="1" applyFill="1" applyAlignment="1">
      <alignment horizontal="left" wrapText="1"/>
    </xf>
    <xf numFmtId="0" fontId="69" fillId="2" borderId="0" xfId="0" applyFont="1" applyFill="1" applyAlignment="1">
      <alignment horizontal="left"/>
    </xf>
    <xf numFmtId="49" fontId="8" fillId="0" borderId="47" xfId="0" applyNumberFormat="1" applyFont="1" applyBorder="1" applyAlignment="1">
      <alignment horizontal="left" vertical="center" wrapText="1"/>
    </xf>
    <xf numFmtId="49" fontId="8" fillId="0" borderId="48" xfId="0" applyNumberFormat="1" applyFont="1" applyBorder="1" applyAlignment="1">
      <alignment horizontal="left" vertical="center" wrapText="1"/>
    </xf>
    <xf numFmtId="49" fontId="8" fillId="0" borderId="49" xfId="0" applyNumberFormat="1" applyFont="1" applyBorder="1" applyAlignment="1">
      <alignment horizontal="left" vertical="center" wrapText="1"/>
    </xf>
    <xf numFmtId="0" fontId="8" fillId="2" borderId="51" xfId="0" applyFont="1" applyFill="1" applyBorder="1" applyAlignment="1">
      <alignment horizontal="center" vertical="center" textRotation="255" shrinkToFit="1"/>
    </xf>
    <xf numFmtId="0" fontId="8" fillId="0" borderId="5"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2" borderId="7" xfId="0" applyFont="1" applyFill="1" applyBorder="1" applyAlignment="1">
      <alignment horizontal="left" vertical="center" wrapText="1"/>
    </xf>
    <xf numFmtId="0" fontId="8" fillId="2" borderId="54" xfId="0" applyFont="1" applyFill="1" applyBorder="1" applyAlignment="1">
      <alignment horizontal="left" vertical="center" shrinkToFit="1"/>
    </xf>
    <xf numFmtId="0" fontId="8" fillId="2" borderId="7" xfId="0" applyFont="1" applyFill="1" applyBorder="1" applyAlignment="1">
      <alignment horizontal="center" vertical="center" wrapText="1"/>
    </xf>
    <xf numFmtId="0" fontId="8" fillId="2" borderId="55" xfId="0" applyFont="1" applyFill="1" applyBorder="1" applyAlignment="1">
      <alignment horizontal="left" vertical="center" wrapText="1"/>
    </xf>
    <xf numFmtId="0" fontId="8" fillId="2" borderId="30" xfId="0" applyFont="1" applyFill="1" applyBorder="1" applyAlignment="1">
      <alignment horizontal="left" vertical="center" wrapText="1"/>
    </xf>
    <xf numFmtId="185" fontId="8" fillId="5" borderId="47" xfId="0" applyNumberFormat="1" applyFont="1" applyFill="1" applyBorder="1" applyAlignment="1" applyProtection="1">
      <alignment horizontal="left" vertical="center" shrinkToFit="1"/>
      <protection locked="0"/>
    </xf>
    <xf numFmtId="185" fontId="8" fillId="5" borderId="48" xfId="0" applyNumberFormat="1" applyFont="1" applyFill="1" applyBorder="1" applyAlignment="1" applyProtection="1">
      <alignment horizontal="left" vertical="center" shrinkToFit="1"/>
      <protection locked="0"/>
    </xf>
    <xf numFmtId="185" fontId="8" fillId="5" borderId="49" xfId="0" applyNumberFormat="1" applyFont="1" applyFill="1" applyBorder="1" applyAlignment="1" applyProtection="1">
      <alignment horizontal="left" vertical="center" shrinkToFit="1"/>
      <protection locked="0"/>
    </xf>
    <xf numFmtId="0" fontId="8" fillId="0" borderId="8" xfId="0" applyFont="1" applyBorder="1" applyAlignment="1">
      <alignment horizontal="left" vertical="center"/>
    </xf>
    <xf numFmtId="0" fontId="8" fillId="0" borderId="57" xfId="0" applyFont="1" applyBorder="1" applyAlignment="1">
      <alignment horizontal="left" vertical="center"/>
    </xf>
    <xf numFmtId="0" fontId="8" fillId="5" borderId="47" xfId="0" applyFont="1" applyFill="1" applyBorder="1" applyAlignment="1" applyProtection="1">
      <alignment horizontal="left" vertical="center" shrinkToFit="1"/>
      <protection locked="0"/>
    </xf>
    <xf numFmtId="0" fontId="8" fillId="5" borderId="48" xfId="0" applyFont="1" applyFill="1" applyBorder="1" applyAlignment="1" applyProtection="1">
      <alignment horizontal="left" vertical="center" shrinkToFit="1"/>
      <protection locked="0"/>
    </xf>
    <xf numFmtId="0" fontId="8" fillId="5" borderId="49" xfId="0" applyFont="1" applyFill="1" applyBorder="1" applyAlignment="1" applyProtection="1">
      <alignment horizontal="left" vertical="center" shrinkToFit="1"/>
      <protection locked="0"/>
    </xf>
    <xf numFmtId="0" fontId="8" fillId="2" borderId="27" xfId="0" applyFont="1" applyFill="1" applyBorder="1" applyAlignment="1">
      <alignment horizontal="center" vertical="center" textRotation="255" wrapText="1"/>
    </xf>
    <xf numFmtId="0" fontId="8" fillId="2" borderId="50" xfId="0" applyFont="1" applyFill="1" applyBorder="1" applyAlignment="1">
      <alignment horizontal="center" vertical="center" textRotation="255" wrapText="1"/>
    </xf>
    <xf numFmtId="0" fontId="8" fillId="2" borderId="16" xfId="0" applyFont="1" applyFill="1" applyBorder="1" applyAlignment="1">
      <alignment horizontal="center" vertical="center" textRotation="255" wrapText="1"/>
    </xf>
    <xf numFmtId="0" fontId="8" fillId="2" borderId="32" xfId="0" applyFont="1" applyFill="1" applyBorder="1" applyAlignment="1">
      <alignment horizontal="center" vertical="center" textRotation="255" wrapText="1"/>
    </xf>
    <xf numFmtId="0" fontId="8" fillId="2" borderId="26" xfId="0" applyFont="1" applyFill="1" applyBorder="1" applyAlignment="1">
      <alignment horizontal="center" vertical="center" textRotation="255" wrapText="1"/>
    </xf>
    <xf numFmtId="0" fontId="8" fillId="2" borderId="29" xfId="0" applyFont="1" applyFill="1" applyBorder="1" applyAlignment="1">
      <alignment horizontal="center" vertical="center" textRotation="255" wrapText="1"/>
    </xf>
    <xf numFmtId="49" fontId="49" fillId="5" borderId="25" xfId="0" applyNumberFormat="1" applyFont="1" applyFill="1" applyBorder="1" applyProtection="1">
      <alignment vertical="center"/>
      <protection locked="0"/>
    </xf>
    <xf numFmtId="49" fontId="49" fillId="5" borderId="34" xfId="0" applyNumberFormat="1" applyFont="1" applyFill="1" applyBorder="1" applyProtection="1">
      <alignment vertical="center"/>
      <protection locked="0"/>
    </xf>
    <xf numFmtId="49" fontId="49" fillId="5" borderId="15" xfId="0" applyNumberFormat="1" applyFont="1" applyFill="1" applyBorder="1" applyProtection="1">
      <alignment vertical="center"/>
      <protection locked="0"/>
    </xf>
    <xf numFmtId="0" fontId="8" fillId="2" borderId="5"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27" xfId="0" applyFont="1" applyFill="1" applyBorder="1" applyAlignment="1">
      <alignment horizontal="left" vertical="center" wrapText="1"/>
    </xf>
    <xf numFmtId="0" fontId="8" fillId="0" borderId="25" xfId="0" applyFont="1" applyBorder="1" applyAlignment="1">
      <alignment horizontal="left" vertical="center" wrapText="1"/>
    </xf>
    <xf numFmtId="0" fontId="8" fillId="0" borderId="34" xfId="0" applyFont="1" applyBorder="1" applyAlignment="1">
      <alignment horizontal="left" vertical="center" wrapText="1"/>
    </xf>
    <xf numFmtId="188" fontId="49" fillId="0" borderId="58" xfId="0" applyNumberFormat="1" applyFont="1" applyBorder="1" applyAlignment="1" applyProtection="1">
      <alignment horizontal="left" vertical="center"/>
      <protection locked="0"/>
    </xf>
    <xf numFmtId="188" fontId="49" fillId="0" borderId="18" xfId="0" applyNumberFormat="1" applyFont="1" applyBorder="1" applyAlignment="1" applyProtection="1">
      <alignment horizontal="left" vertical="center"/>
      <protection locked="0"/>
    </xf>
    <xf numFmtId="49" fontId="8" fillId="5" borderId="59" xfId="0" applyNumberFormat="1" applyFont="1" applyFill="1" applyBorder="1" applyAlignment="1" applyProtection="1">
      <alignment horizontal="left" vertical="center" wrapText="1"/>
      <protection locked="0"/>
    </xf>
    <xf numFmtId="49" fontId="8" fillId="5" borderId="19" xfId="0" applyNumberFormat="1" applyFont="1" applyFill="1" applyBorder="1" applyAlignment="1" applyProtection="1">
      <alignment horizontal="left" vertical="center" wrapText="1"/>
      <protection locked="0"/>
    </xf>
    <xf numFmtId="49" fontId="8" fillId="5" borderId="47" xfId="4" applyNumberFormat="1" applyFont="1" applyFill="1" applyBorder="1" applyAlignment="1" applyProtection="1">
      <alignment horizontal="left" vertical="center" shrinkToFit="1"/>
      <protection locked="0"/>
    </xf>
    <xf numFmtId="0" fontId="49" fillId="2" borderId="0" xfId="0" applyFont="1" applyFill="1" applyAlignment="1">
      <alignment horizontal="center" vertical="center"/>
    </xf>
    <xf numFmtId="0" fontId="8" fillId="3" borderId="60" xfId="0" applyFont="1" applyFill="1" applyBorder="1" applyAlignment="1">
      <alignment horizontal="center" vertical="center"/>
    </xf>
    <xf numFmtId="0" fontId="8" fillId="3" borderId="61" xfId="0" applyFont="1" applyFill="1" applyBorder="1" applyAlignment="1">
      <alignment horizontal="center" vertical="center"/>
    </xf>
    <xf numFmtId="0" fontId="8" fillId="2" borderId="3" xfId="0" applyFont="1" applyFill="1" applyBorder="1" applyAlignment="1">
      <alignment horizontal="left" vertical="center" wrapText="1"/>
    </xf>
    <xf numFmtId="0" fontId="49" fillId="3" borderId="56" xfId="0" applyFont="1" applyFill="1" applyBorder="1" applyAlignment="1">
      <alignment horizontal="center" vertical="center"/>
    </xf>
    <xf numFmtId="0" fontId="49" fillId="3" borderId="17" xfId="0" applyFont="1" applyFill="1" applyBorder="1" applyAlignment="1">
      <alignment horizontal="center" vertical="center"/>
    </xf>
    <xf numFmtId="0" fontId="8" fillId="0" borderId="74" xfId="0" applyFont="1" applyBorder="1" applyAlignment="1">
      <alignment horizontal="left" vertical="center"/>
    </xf>
    <xf numFmtId="0" fontId="8" fillId="0" borderId="77" xfId="0" applyFont="1" applyBorder="1" applyAlignment="1">
      <alignment horizontal="left" vertical="center"/>
    </xf>
    <xf numFmtId="0" fontId="8" fillId="0" borderId="73" xfId="0" applyFont="1" applyBorder="1" applyAlignment="1">
      <alignment horizontal="left" vertical="center"/>
    </xf>
    <xf numFmtId="0" fontId="8" fillId="0" borderId="4"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75" xfId="0" applyFont="1" applyBorder="1" applyAlignment="1">
      <alignment horizontal="left" vertical="center"/>
    </xf>
    <xf numFmtId="0" fontId="8" fillId="2" borderId="62" xfId="0" applyFont="1" applyFill="1" applyBorder="1" applyAlignment="1">
      <alignment horizontal="center" vertical="center" textRotation="255" wrapText="1"/>
    </xf>
    <xf numFmtId="0" fontId="14" fillId="5" borderId="27" xfId="0" applyFont="1" applyFill="1" applyBorder="1" applyAlignment="1" applyProtection="1">
      <alignment horizontal="left" vertical="top" wrapText="1"/>
      <protection locked="0"/>
    </xf>
    <xf numFmtId="0" fontId="14" fillId="5" borderId="30" xfId="0" applyFont="1" applyFill="1" applyBorder="1" applyAlignment="1" applyProtection="1">
      <alignment horizontal="left" vertical="top" wrapText="1"/>
      <protection locked="0"/>
    </xf>
    <xf numFmtId="0" fontId="14" fillId="5" borderId="66" xfId="0" applyFont="1" applyFill="1" applyBorder="1" applyAlignment="1" applyProtection="1">
      <alignment horizontal="left" vertical="top" wrapText="1"/>
      <protection locked="0"/>
    </xf>
    <xf numFmtId="0" fontId="8" fillId="4" borderId="79" xfId="0" applyFont="1" applyFill="1" applyBorder="1" applyAlignment="1">
      <alignment horizontal="center" vertical="center" shrinkToFit="1"/>
    </xf>
    <xf numFmtId="0" fontId="8" fillId="4" borderId="80" xfId="0" applyFont="1" applyFill="1" applyBorder="1" applyAlignment="1">
      <alignment horizontal="center" vertical="center" shrinkToFit="1"/>
    </xf>
    <xf numFmtId="0" fontId="8" fillId="4" borderId="81"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4" borderId="82"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4"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2" borderId="8" xfId="0" applyFont="1" applyFill="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50"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0" borderId="27" xfId="0" applyFont="1" applyBorder="1" applyAlignment="1">
      <alignment horizontal="left" vertical="center" wrapText="1"/>
    </xf>
    <xf numFmtId="0" fontId="8" fillId="0" borderId="30" xfId="0" applyFont="1" applyBorder="1" applyAlignment="1">
      <alignment horizontal="left" vertical="center" wrapText="1"/>
    </xf>
    <xf numFmtId="0" fontId="8" fillId="2" borderId="57"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8" fillId="4" borderId="62" xfId="0" applyFont="1" applyFill="1" applyBorder="1" applyAlignment="1">
      <alignment horizontal="center" vertical="center" textRotation="255" wrapText="1"/>
    </xf>
    <xf numFmtId="0" fontId="8" fillId="4" borderId="1" xfId="0" applyFont="1" applyFill="1" applyBorder="1" applyAlignment="1">
      <alignment horizontal="center" vertical="center" textRotation="255" wrapText="1"/>
    </xf>
    <xf numFmtId="0" fontId="14" fillId="5" borderId="26" xfId="0" applyFont="1" applyFill="1" applyBorder="1" applyAlignment="1" applyProtection="1">
      <alignment horizontal="left" vertical="top" wrapText="1"/>
      <protection locked="0"/>
    </xf>
    <xf numFmtId="0" fontId="14" fillId="5" borderId="24" xfId="0" applyFont="1" applyFill="1" applyBorder="1" applyAlignment="1" applyProtection="1">
      <alignment horizontal="left" vertical="top" wrapText="1"/>
      <protection locked="0"/>
    </xf>
    <xf numFmtId="0" fontId="14" fillId="5" borderId="64" xfId="0" applyFont="1" applyFill="1" applyBorder="1" applyAlignment="1" applyProtection="1">
      <alignment horizontal="left" vertical="top" wrapText="1"/>
      <protection locked="0"/>
    </xf>
    <xf numFmtId="182" fontId="8" fillId="0" borderId="47" xfId="0" applyNumberFormat="1" applyFont="1" applyBorder="1" applyAlignment="1">
      <alignment horizontal="left" vertical="center"/>
    </xf>
    <xf numFmtId="182" fontId="8" fillId="0" borderId="48" xfId="0" applyNumberFormat="1" applyFont="1" applyBorder="1" applyAlignment="1">
      <alignment horizontal="left" vertical="center"/>
    </xf>
    <xf numFmtId="182" fontId="8" fillId="0" borderId="49" xfId="0" applyNumberFormat="1" applyFont="1" applyBorder="1" applyAlignment="1">
      <alignment horizontal="left" vertical="center"/>
    </xf>
    <xf numFmtId="189" fontId="8" fillId="5" borderId="67" xfId="0" applyNumberFormat="1" applyFont="1" applyFill="1" applyBorder="1" applyAlignment="1" applyProtection="1">
      <alignment horizontal="left" vertical="center"/>
      <protection locked="0"/>
    </xf>
    <xf numFmtId="189" fontId="8" fillId="5" borderId="68" xfId="0" applyNumberFormat="1" applyFont="1" applyFill="1" applyBorder="1" applyAlignment="1" applyProtection="1">
      <alignment horizontal="left" vertical="center"/>
      <protection locked="0"/>
    </xf>
    <xf numFmtId="189" fontId="8" fillId="5" borderId="69" xfId="0" applyNumberFormat="1" applyFont="1" applyFill="1" applyBorder="1" applyAlignment="1" applyProtection="1">
      <alignment horizontal="left" vertical="center"/>
      <protection locked="0"/>
    </xf>
    <xf numFmtId="0" fontId="14" fillId="5" borderId="70" xfId="0" applyFont="1" applyFill="1" applyBorder="1" applyAlignment="1" applyProtection="1">
      <alignment horizontal="left" vertical="top" wrapText="1"/>
      <protection locked="0"/>
    </xf>
    <xf numFmtId="0" fontId="14" fillId="5" borderId="71" xfId="0" applyFont="1" applyFill="1" applyBorder="1" applyAlignment="1" applyProtection="1">
      <alignment horizontal="left" vertical="top" wrapText="1"/>
      <protection locked="0"/>
    </xf>
    <xf numFmtId="0" fontId="14" fillId="5" borderId="72" xfId="0" applyFont="1" applyFill="1" applyBorder="1" applyAlignment="1" applyProtection="1">
      <alignment horizontal="left" vertical="top" wrapText="1"/>
      <protection locked="0"/>
    </xf>
    <xf numFmtId="176" fontId="8" fillId="5" borderId="77" xfId="0" applyNumberFormat="1" applyFont="1" applyFill="1" applyBorder="1" applyAlignment="1" applyProtection="1">
      <alignment horizontal="left" vertical="center"/>
      <protection locked="0"/>
    </xf>
    <xf numFmtId="176" fontId="8" fillId="5" borderId="78" xfId="0" applyNumberFormat="1" applyFont="1" applyFill="1" applyBorder="1" applyAlignment="1" applyProtection="1">
      <alignment horizontal="left" vertical="center"/>
      <protection locked="0"/>
    </xf>
    <xf numFmtId="176" fontId="8" fillId="0" borderId="90" xfId="0" applyNumberFormat="1" applyFont="1" applyBorder="1" applyAlignment="1">
      <alignment horizontal="left" vertical="center"/>
    </xf>
    <xf numFmtId="176" fontId="8" fillId="0" borderId="91" xfId="0" applyNumberFormat="1" applyFont="1" applyBorder="1" applyAlignment="1">
      <alignment horizontal="left" vertical="center"/>
    </xf>
    <xf numFmtId="176" fontId="8" fillId="0" borderId="92" xfId="0" applyNumberFormat="1" applyFont="1" applyBorder="1" applyAlignment="1">
      <alignment horizontal="left" vertical="center"/>
    </xf>
    <xf numFmtId="176" fontId="8" fillId="5" borderId="74" xfId="0" applyNumberFormat="1" applyFont="1" applyFill="1" applyBorder="1" applyAlignment="1" applyProtection="1">
      <alignment horizontal="left" vertical="center"/>
      <protection locked="0"/>
    </xf>
    <xf numFmtId="176" fontId="8" fillId="5" borderId="85" xfId="0" applyNumberFormat="1" applyFont="1" applyFill="1" applyBorder="1" applyAlignment="1" applyProtection="1">
      <alignment horizontal="left" vertical="center"/>
      <protection locked="0"/>
    </xf>
    <xf numFmtId="0" fontId="14" fillId="5" borderId="35" xfId="0" applyFont="1" applyFill="1" applyBorder="1" applyAlignment="1" applyProtection="1">
      <alignment horizontal="left" vertical="top" wrapText="1"/>
      <protection locked="0"/>
    </xf>
    <xf numFmtId="0" fontId="14" fillId="5" borderId="36" xfId="0" applyFont="1" applyFill="1" applyBorder="1" applyAlignment="1" applyProtection="1">
      <alignment horizontal="left" vertical="top" wrapText="1"/>
      <protection locked="0"/>
    </xf>
    <xf numFmtId="0" fontId="14" fillId="5" borderId="38" xfId="0" applyFont="1" applyFill="1" applyBorder="1" applyAlignment="1" applyProtection="1">
      <alignment horizontal="left" vertical="top" wrapText="1"/>
      <protection locked="0"/>
    </xf>
    <xf numFmtId="0" fontId="14" fillId="4" borderId="25" xfId="0" applyFont="1" applyFill="1" applyBorder="1" applyAlignment="1" applyProtection="1">
      <alignment horizontal="left" vertical="top" wrapText="1"/>
      <protection locked="0"/>
    </xf>
    <xf numFmtId="0" fontId="14" fillId="4" borderId="34" xfId="0" applyFont="1" applyFill="1" applyBorder="1" applyAlignment="1" applyProtection="1">
      <alignment horizontal="left" vertical="top" wrapText="1"/>
      <protection locked="0"/>
    </xf>
    <xf numFmtId="0" fontId="14" fillId="4" borderId="15" xfId="0" applyFont="1" applyFill="1" applyBorder="1" applyAlignment="1" applyProtection="1">
      <alignment horizontal="left" vertical="top" wrapText="1"/>
      <protection locked="0"/>
    </xf>
    <xf numFmtId="183" fontId="8" fillId="5" borderId="65" xfId="0" applyNumberFormat="1" applyFont="1" applyFill="1" applyBorder="1" applyAlignment="1" applyProtection="1">
      <alignment horizontal="center" vertical="center" wrapText="1"/>
      <protection locked="0"/>
    </xf>
    <xf numFmtId="0" fontId="8" fillId="0" borderId="7" xfId="0" applyFont="1" applyBorder="1" applyAlignment="1">
      <alignment horizontal="left" vertical="center" wrapTex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83" xfId="0" applyFont="1" applyBorder="1" applyAlignment="1">
      <alignment horizontal="center" vertical="center" textRotation="255"/>
    </xf>
    <xf numFmtId="176" fontId="8" fillId="5" borderId="73" xfId="0" applyNumberFormat="1" applyFont="1" applyFill="1" applyBorder="1" applyAlignment="1" applyProtection="1">
      <alignment horizontal="left" vertical="center"/>
      <protection locked="0"/>
    </xf>
    <xf numFmtId="176" fontId="8" fillId="5" borderId="84" xfId="0" applyNumberFormat="1" applyFont="1" applyFill="1" applyBorder="1" applyAlignment="1" applyProtection="1">
      <alignment horizontal="left" vertical="center"/>
      <protection locked="0"/>
    </xf>
    <xf numFmtId="176" fontId="8" fillId="5" borderId="75" xfId="0" applyNumberFormat="1" applyFont="1" applyFill="1" applyBorder="1" applyAlignment="1" applyProtection="1">
      <alignment horizontal="left" vertical="center"/>
      <protection locked="0"/>
    </xf>
    <xf numFmtId="176" fontId="8" fillId="5" borderId="76" xfId="0" applyNumberFormat="1" applyFont="1" applyFill="1" applyBorder="1" applyAlignment="1" applyProtection="1">
      <alignment horizontal="left" vertical="center"/>
      <protection locked="0"/>
    </xf>
    <xf numFmtId="0" fontId="8" fillId="0" borderId="86" xfId="0" applyFont="1" applyBorder="1" applyAlignment="1">
      <alignment horizontal="left" vertical="center"/>
    </xf>
    <xf numFmtId="176" fontId="8" fillId="0" borderId="77" xfId="0" applyNumberFormat="1" applyFont="1" applyBorder="1" applyAlignment="1">
      <alignment horizontal="left" vertical="center"/>
    </xf>
    <xf numFmtId="176" fontId="8" fillId="0" borderId="78" xfId="0" applyNumberFormat="1" applyFont="1" applyBorder="1" applyAlignment="1">
      <alignment horizontal="left" vertical="center"/>
    </xf>
    <xf numFmtId="176" fontId="8" fillId="0" borderId="87" xfId="0" applyNumberFormat="1" applyFont="1" applyBorder="1" applyAlignment="1">
      <alignment horizontal="left" vertical="center"/>
    </xf>
    <xf numFmtId="176" fontId="8" fillId="0" borderId="88" xfId="0" applyNumberFormat="1" applyFont="1" applyBorder="1" applyAlignment="1">
      <alignment horizontal="left" vertical="center"/>
    </xf>
    <xf numFmtId="176" fontId="8" fillId="0" borderId="89" xfId="0" applyNumberFormat="1" applyFont="1" applyBorder="1" applyAlignment="1">
      <alignment horizontal="left" vertical="center"/>
    </xf>
    <xf numFmtId="0" fontId="8" fillId="0" borderId="62" xfId="0" applyFont="1" applyBorder="1" applyAlignment="1">
      <alignment horizontal="left"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54" xfId="0" applyFont="1" applyBorder="1" applyAlignment="1">
      <alignment horizontal="center" vertical="center"/>
    </xf>
    <xf numFmtId="176" fontId="8" fillId="0" borderId="25" xfId="6" applyNumberFormat="1" applyFont="1" applyFill="1" applyBorder="1" applyAlignment="1" applyProtection="1">
      <alignment horizontal="left" vertical="center" shrinkToFit="1"/>
    </xf>
    <xf numFmtId="176" fontId="8" fillId="0" borderId="34" xfId="6" applyNumberFormat="1" applyFont="1" applyFill="1" applyBorder="1" applyAlignment="1" applyProtection="1">
      <alignment horizontal="left" vertical="center" shrinkToFit="1"/>
    </xf>
    <xf numFmtId="176" fontId="8" fillId="0" borderId="15" xfId="6" applyNumberFormat="1" applyFont="1" applyFill="1" applyBorder="1" applyAlignment="1" applyProtection="1">
      <alignment horizontal="left" vertical="center" shrinkToFit="1"/>
    </xf>
    <xf numFmtId="0" fontId="8" fillId="0" borderId="5"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14" fillId="4" borderId="27" xfId="0" applyFont="1" applyFill="1" applyBorder="1" applyAlignment="1" applyProtection="1">
      <alignment horizontal="left" vertical="top" wrapText="1"/>
      <protection locked="0"/>
    </xf>
    <xf numFmtId="0" fontId="14" fillId="4" borderId="30" xfId="0" applyFont="1" applyFill="1" applyBorder="1" applyAlignment="1" applyProtection="1">
      <alignment horizontal="left" vertical="top" wrapText="1"/>
      <protection locked="0"/>
    </xf>
    <xf numFmtId="0" fontId="14" fillId="4" borderId="66" xfId="0" applyFont="1" applyFill="1" applyBorder="1" applyAlignment="1" applyProtection="1">
      <alignment horizontal="left" vertical="top" wrapText="1"/>
      <protection locked="0"/>
    </xf>
    <xf numFmtId="0" fontId="14" fillId="4" borderId="16" xfId="0" applyFont="1" applyFill="1" applyBorder="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4" fillId="4" borderId="46" xfId="0" applyFont="1" applyFill="1" applyBorder="1" applyAlignment="1" applyProtection="1">
      <alignment horizontal="left" vertical="top" wrapText="1"/>
      <protection locked="0"/>
    </xf>
    <xf numFmtId="0" fontId="8" fillId="2" borderId="57" xfId="0" applyFont="1" applyFill="1" applyBorder="1" applyAlignment="1">
      <alignment horizontal="left" vertical="center" wrapText="1"/>
    </xf>
    <xf numFmtId="0" fontId="14" fillId="5" borderId="59" xfId="0" applyFont="1" applyFill="1" applyBorder="1" applyAlignment="1" applyProtection="1">
      <alignment horizontal="left" vertical="top" wrapText="1"/>
      <protection locked="0"/>
    </xf>
    <xf numFmtId="0" fontId="14" fillId="5" borderId="19" xfId="0" applyFont="1" applyFill="1" applyBorder="1" applyAlignment="1" applyProtection="1">
      <alignment horizontal="left" vertical="top" wrapText="1"/>
      <protection locked="0"/>
    </xf>
    <xf numFmtId="0" fontId="14" fillId="0" borderId="25" xfId="0" applyFont="1" applyBorder="1" applyAlignment="1" applyProtection="1">
      <alignment horizontal="left" vertical="center"/>
      <protection locked="0"/>
    </xf>
    <xf numFmtId="0" fontId="14" fillId="0" borderId="34"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8" fillId="8" borderId="25" xfId="0" applyFont="1" applyFill="1" applyBorder="1" applyAlignment="1">
      <alignment horizontal="left" vertical="center"/>
    </xf>
    <xf numFmtId="0" fontId="8" fillId="8" borderId="34" xfId="0" applyFont="1" applyFill="1" applyBorder="1" applyAlignment="1">
      <alignment horizontal="left" vertical="center"/>
    </xf>
    <xf numFmtId="0" fontId="8" fillId="8" borderId="15" xfId="0" applyFont="1" applyFill="1" applyBorder="1" applyAlignment="1">
      <alignment horizontal="left" vertical="center"/>
    </xf>
    <xf numFmtId="0" fontId="14" fillId="0" borderId="25" xfId="0" applyFont="1" applyBorder="1" applyAlignment="1">
      <alignment horizontal="left" vertical="center"/>
    </xf>
    <xf numFmtId="0" fontId="14" fillId="0" borderId="34" xfId="0" applyFont="1" applyBorder="1" applyAlignment="1">
      <alignment horizontal="left"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6" xfId="0" applyFont="1" applyBorder="1" applyAlignment="1" applyProtection="1">
      <alignment horizontal="left" vertical="center"/>
      <protection locked="0"/>
    </xf>
    <xf numFmtId="0" fontId="8" fillId="5" borderId="7" xfId="0" applyFont="1" applyFill="1" applyBorder="1" applyAlignment="1" applyProtection="1">
      <alignment horizontal="left" vertical="top" wrapText="1"/>
      <protection locked="0"/>
    </xf>
    <xf numFmtId="0" fontId="8" fillId="5" borderId="59" xfId="0" applyFont="1" applyFill="1" applyBorder="1" applyAlignment="1" applyProtection="1">
      <alignment horizontal="left" vertical="top" wrapText="1"/>
      <protection locked="0"/>
    </xf>
    <xf numFmtId="0" fontId="14" fillId="0" borderId="81" xfId="0" applyFont="1" applyBorder="1" applyAlignment="1">
      <alignment horizontal="left" vertical="top" shrinkToFit="1"/>
    </xf>
    <xf numFmtId="0" fontId="14" fillId="0" borderId="43" xfId="0" applyFont="1" applyBorder="1" applyAlignment="1">
      <alignment horizontal="left" vertical="top" shrinkToFit="1"/>
    </xf>
    <xf numFmtId="0" fontId="14" fillId="0" borderId="93" xfId="0" applyFont="1" applyBorder="1" applyAlignment="1">
      <alignment horizontal="left" vertical="top" shrinkToFit="1"/>
    </xf>
    <xf numFmtId="0" fontId="8" fillId="5" borderId="28" xfId="0" applyFont="1" applyFill="1" applyBorder="1" applyAlignment="1" applyProtection="1">
      <alignment horizontal="left" vertical="top" wrapText="1"/>
      <protection locked="0"/>
    </xf>
    <xf numFmtId="0" fontId="8" fillId="5" borderId="41" xfId="0" applyFont="1" applyFill="1" applyBorder="1" applyAlignment="1" applyProtection="1">
      <alignment horizontal="left" vertical="top" wrapText="1"/>
      <protection locked="0"/>
    </xf>
    <xf numFmtId="0" fontId="8" fillId="5" borderId="42" xfId="0" applyFont="1" applyFill="1" applyBorder="1" applyAlignment="1" applyProtection="1">
      <alignment horizontal="left" vertical="top" wrapText="1"/>
      <protection locked="0"/>
    </xf>
    <xf numFmtId="0" fontId="8" fillId="2" borderId="94"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14" fillId="0" borderId="81" xfId="0" applyFont="1" applyBorder="1" applyAlignment="1">
      <alignment horizontal="left" vertical="top" wrapText="1"/>
    </xf>
    <xf numFmtId="0" fontId="14" fillId="0" borderId="43" xfId="0" applyFont="1" applyBorder="1" applyAlignment="1">
      <alignment horizontal="left" vertical="top" wrapText="1"/>
    </xf>
    <xf numFmtId="0" fontId="14" fillId="0" borderId="93" xfId="0" applyFont="1" applyBorder="1" applyAlignment="1">
      <alignment horizontal="left" vertical="top" wrapText="1"/>
    </xf>
    <xf numFmtId="0" fontId="8" fillId="5" borderId="54" xfId="0" applyFont="1" applyFill="1" applyBorder="1" applyAlignment="1" applyProtection="1">
      <alignment horizontal="left" vertical="top" wrapText="1"/>
      <protection locked="0"/>
    </xf>
    <xf numFmtId="0" fontId="8" fillId="5" borderId="121" xfId="0" applyFont="1" applyFill="1" applyBorder="1" applyAlignment="1" applyProtection="1">
      <alignment horizontal="left" vertical="top" wrapText="1"/>
      <protection locked="0"/>
    </xf>
    <xf numFmtId="14" fontId="8" fillId="5" borderId="25" xfId="0" applyNumberFormat="1" applyFont="1" applyFill="1" applyBorder="1" applyAlignment="1" applyProtection="1">
      <alignment horizontal="left" vertical="center"/>
      <protection locked="0"/>
    </xf>
    <xf numFmtId="14" fontId="8" fillId="5" borderId="15" xfId="0" applyNumberFormat="1" applyFont="1" applyFill="1" applyBorder="1" applyAlignment="1" applyProtection="1">
      <alignment horizontal="left" vertical="center"/>
      <protection locked="0"/>
    </xf>
    <xf numFmtId="0" fontId="8" fillId="2" borderId="96" xfId="0" applyFont="1" applyFill="1" applyBorder="1" applyAlignment="1">
      <alignment horizontal="center" vertical="center" wrapText="1"/>
    </xf>
    <xf numFmtId="0" fontId="8" fillId="2" borderId="0" xfId="0" applyFont="1" applyFill="1" applyAlignment="1">
      <alignment horizontal="center" vertical="center" wrapText="1"/>
    </xf>
    <xf numFmtId="0" fontId="14" fillId="0" borderId="0" xfId="0" applyFont="1" applyAlignment="1">
      <alignment horizontal="left" vertical="top" wrapText="1"/>
    </xf>
    <xf numFmtId="0" fontId="8" fillId="0" borderId="41" xfId="0" applyFont="1" applyBorder="1" applyAlignment="1" applyProtection="1">
      <alignment horizontal="left" vertical="top" wrapText="1"/>
      <protection locked="0"/>
    </xf>
    <xf numFmtId="0" fontId="8" fillId="0" borderId="42" xfId="0" applyFont="1" applyBorder="1" applyAlignment="1" applyProtection="1">
      <alignment horizontal="left" vertical="top" wrapText="1"/>
      <protection locked="0"/>
    </xf>
    <xf numFmtId="0" fontId="8" fillId="2" borderId="51"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4" fillId="0" borderId="59" xfId="0" applyFont="1" applyBorder="1" applyAlignment="1">
      <alignment horizontal="left" vertical="center"/>
    </xf>
    <xf numFmtId="0" fontId="14" fillId="0" borderId="6" xfId="0" applyFont="1" applyBorder="1" applyAlignment="1">
      <alignment horizontal="left" vertical="center"/>
    </xf>
    <xf numFmtId="0" fontId="8" fillId="2" borderId="132"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50" xfId="0" applyFont="1" applyFill="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51" xfId="0" applyFont="1" applyFill="1"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center" vertical="center"/>
    </xf>
    <xf numFmtId="0" fontId="8" fillId="2" borderId="0" xfId="0" applyFont="1" applyFill="1" applyAlignment="1">
      <alignment horizontal="center" vertical="center"/>
    </xf>
    <xf numFmtId="0" fontId="17" fillId="2" borderId="0" xfId="0" applyFont="1" applyFill="1" applyAlignment="1">
      <alignment horizontal="center" vertical="center"/>
    </xf>
    <xf numFmtId="0" fontId="8" fillId="2" borderId="41"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99" xfId="0" applyFont="1" applyFill="1" applyBorder="1" applyAlignment="1">
      <alignment horizontal="center" vertical="center"/>
    </xf>
    <xf numFmtId="0" fontId="17" fillId="2" borderId="100" xfId="0" applyFont="1" applyFill="1" applyBorder="1" applyAlignment="1">
      <alignment horizontal="center" vertical="center"/>
    </xf>
    <xf numFmtId="0" fontId="8" fillId="5" borderId="99" xfId="0" applyFont="1" applyFill="1" applyBorder="1" applyAlignment="1" applyProtection="1">
      <alignment horizontal="left" vertical="center"/>
      <protection locked="0"/>
    </xf>
    <xf numFmtId="0" fontId="8" fillId="5" borderId="101" xfId="0" applyFont="1" applyFill="1" applyBorder="1" applyAlignment="1" applyProtection="1">
      <alignment horizontal="left" vertical="center"/>
      <protection locked="0"/>
    </xf>
    <xf numFmtId="0" fontId="8" fillId="5" borderId="34" xfId="0" applyFont="1"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8" fillId="5" borderId="25" xfId="0" applyFont="1" applyFill="1" applyBorder="1" applyAlignment="1" applyProtection="1">
      <alignment horizontal="left" vertical="center"/>
      <protection locked="0"/>
    </xf>
    <xf numFmtId="0" fontId="8" fillId="5" borderId="15" xfId="0" applyFont="1" applyFill="1" applyBorder="1" applyAlignment="1" applyProtection="1">
      <alignment horizontal="left" vertical="center"/>
      <protection locked="0"/>
    </xf>
    <xf numFmtId="0" fontId="8" fillId="5" borderId="25" xfId="0" applyFont="1" applyFill="1" applyBorder="1" applyAlignment="1">
      <alignment horizontal="left" vertical="center"/>
    </xf>
    <xf numFmtId="0" fontId="8" fillId="5" borderId="34" xfId="0" applyFont="1" applyFill="1" applyBorder="1" applyAlignment="1">
      <alignment horizontal="left" vertical="center"/>
    </xf>
    <xf numFmtId="0" fontId="8" fillId="5" borderId="6" xfId="0" applyFont="1" applyFill="1" applyBorder="1" applyAlignment="1">
      <alignment horizontal="left" vertical="center"/>
    </xf>
    <xf numFmtId="0" fontId="8" fillId="2" borderId="25"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194" fontId="8" fillId="5" borderId="25" xfId="0" applyNumberFormat="1" applyFont="1" applyFill="1" applyBorder="1" applyAlignment="1">
      <alignment horizontal="left" vertical="center"/>
    </xf>
    <xf numFmtId="194" fontId="8" fillId="5" borderId="34" xfId="0" applyNumberFormat="1" applyFont="1" applyFill="1" applyBorder="1" applyAlignment="1">
      <alignment horizontal="left" vertical="center"/>
    </xf>
    <xf numFmtId="194" fontId="8" fillId="5" borderId="15" xfId="0" applyNumberFormat="1" applyFont="1" applyFill="1" applyBorder="1" applyAlignment="1">
      <alignment horizontal="left" vertical="center"/>
    </xf>
    <xf numFmtId="0" fontId="8" fillId="8" borderId="25" xfId="0" applyFont="1" applyFill="1" applyBorder="1" applyAlignment="1">
      <alignment horizontal="left" vertical="center" shrinkToFit="1"/>
    </xf>
    <xf numFmtId="0" fontId="8" fillId="8" borderId="34" xfId="0" applyFont="1" applyFill="1" applyBorder="1" applyAlignment="1">
      <alignment horizontal="left" vertical="center" shrinkToFit="1"/>
    </xf>
    <xf numFmtId="0" fontId="8" fillId="8" borderId="15" xfId="0" applyFont="1" applyFill="1" applyBorder="1" applyAlignment="1">
      <alignment horizontal="left" vertical="center" shrinkToFit="1"/>
    </xf>
    <xf numFmtId="0" fontId="8" fillId="2" borderId="9" xfId="0" applyFont="1" applyFill="1" applyBorder="1" applyAlignment="1">
      <alignment horizontal="center" vertical="center" wrapText="1"/>
    </xf>
    <xf numFmtId="0" fontId="8" fillId="5" borderId="15" xfId="0" applyFont="1" applyFill="1" applyBorder="1" applyAlignment="1">
      <alignment horizontal="left" vertical="center"/>
    </xf>
    <xf numFmtId="49" fontId="8" fillId="5" borderId="25" xfId="0" applyNumberFormat="1" applyFont="1" applyFill="1" applyBorder="1" applyAlignment="1">
      <alignment horizontal="left" vertical="center"/>
    </xf>
    <xf numFmtId="49" fontId="8" fillId="5" borderId="6" xfId="0" applyNumberFormat="1" applyFont="1" applyFill="1" applyBorder="1" applyAlignment="1">
      <alignment horizontal="left" vertical="center"/>
    </xf>
    <xf numFmtId="0" fontId="41" fillId="5" borderId="25" xfId="4" applyFill="1" applyBorder="1" applyAlignment="1">
      <alignment horizontal="left" vertical="center"/>
    </xf>
    <xf numFmtId="0" fontId="8" fillId="0" borderId="3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16" fillId="0" borderId="27" xfId="0" applyFont="1" applyBorder="1" applyAlignment="1">
      <alignment horizontal="left" vertical="center"/>
    </xf>
    <xf numFmtId="0" fontId="16" fillId="0" borderId="30" xfId="0" applyFont="1" applyBorder="1" applyAlignment="1">
      <alignment horizontal="left" vertical="center"/>
    </xf>
    <xf numFmtId="0" fontId="16" fillId="0" borderId="66" xfId="0" applyFont="1" applyBorder="1" applyAlignment="1">
      <alignment horizontal="left" vertical="center"/>
    </xf>
    <xf numFmtId="0" fontId="8" fillId="5" borderId="26" xfId="0" applyFont="1" applyFill="1" applyBorder="1" applyAlignment="1">
      <alignment horizontal="left" vertical="center"/>
    </xf>
    <xf numFmtId="0" fontId="8" fillId="5" borderId="24" xfId="0" applyFont="1" applyFill="1" applyBorder="1" applyAlignment="1">
      <alignment horizontal="left" vertical="center"/>
    </xf>
    <xf numFmtId="0" fontId="8" fillId="5" borderId="64" xfId="0" applyFont="1" applyFill="1" applyBorder="1" applyAlignment="1">
      <alignment horizontal="left" vertical="center"/>
    </xf>
    <xf numFmtId="176" fontId="8" fillId="5" borderId="26" xfId="0" applyNumberFormat="1" applyFont="1" applyFill="1" applyBorder="1" applyAlignment="1" applyProtection="1">
      <alignment horizontal="left" vertical="center"/>
      <protection locked="0"/>
    </xf>
    <xf numFmtId="176" fontId="8" fillId="5" borderId="24" xfId="0" applyNumberFormat="1" applyFont="1" applyFill="1" applyBorder="1" applyAlignment="1" applyProtection="1">
      <alignment horizontal="left" vertical="center"/>
      <protection locked="0"/>
    </xf>
    <xf numFmtId="176" fontId="8" fillId="5" borderId="64" xfId="0" applyNumberFormat="1" applyFont="1" applyFill="1" applyBorder="1" applyAlignment="1" applyProtection="1">
      <alignment horizontal="left" vertical="center"/>
      <protection locked="0"/>
    </xf>
    <xf numFmtId="0" fontId="8" fillId="5" borderId="35" xfId="0" applyFont="1" applyFill="1" applyBorder="1" applyAlignment="1">
      <alignment horizontal="left" vertical="center"/>
    </xf>
    <xf numFmtId="0" fontId="8" fillId="5" borderId="36" xfId="0" applyFont="1" applyFill="1" applyBorder="1" applyAlignment="1">
      <alignment horizontal="left" vertical="center"/>
    </xf>
    <xf numFmtId="0" fontId="8" fillId="5" borderId="38" xfId="0" applyFont="1" applyFill="1" applyBorder="1" applyAlignment="1">
      <alignment horizontal="left" vertical="center"/>
    </xf>
    <xf numFmtId="188" fontId="49" fillId="5" borderId="25" xfId="0" applyNumberFormat="1" applyFont="1" applyFill="1" applyBorder="1" applyAlignment="1">
      <alignment horizontal="left" vertical="center"/>
    </xf>
    <xf numFmtId="188" fontId="49" fillId="5" borderId="34" xfId="0" applyNumberFormat="1" applyFont="1" applyFill="1" applyBorder="1" applyAlignment="1">
      <alignment horizontal="left" vertical="center"/>
    </xf>
    <xf numFmtId="188" fontId="49" fillId="5" borderId="15" xfId="0" applyNumberFormat="1" applyFont="1" applyFill="1" applyBorder="1" applyAlignment="1">
      <alignment horizontal="left" vertical="center"/>
    </xf>
    <xf numFmtId="0" fontId="16" fillId="0" borderId="16" xfId="0" applyFont="1" applyBorder="1" applyAlignment="1">
      <alignmen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8" fillId="5" borderId="26" xfId="0" applyFont="1" applyFill="1" applyBorder="1" applyAlignment="1" applyProtection="1">
      <alignment horizontal="left" vertical="center"/>
      <protection locked="0"/>
    </xf>
    <xf numFmtId="0" fontId="49" fillId="0" borderId="24" xfId="0" applyFont="1" applyBorder="1" applyAlignment="1" applyProtection="1">
      <alignment horizontal="left" vertical="center"/>
      <protection locked="0"/>
    </xf>
    <xf numFmtId="0" fontId="49" fillId="0" borderId="64" xfId="0" applyFont="1" applyBorder="1" applyAlignment="1" applyProtection="1">
      <alignment horizontal="left" vertical="center"/>
      <protection locked="0"/>
    </xf>
    <xf numFmtId="0" fontId="8" fillId="2" borderId="2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5" borderId="25" xfId="0" applyFont="1" applyFill="1" applyBorder="1" applyAlignment="1" applyProtection="1">
      <alignment horizontal="left" vertical="center" wrapText="1"/>
      <protection locked="0"/>
    </xf>
    <xf numFmtId="0" fontId="8" fillId="5" borderId="3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2" borderId="30" xfId="0" applyFont="1" applyFill="1" applyBorder="1" applyAlignment="1">
      <alignment horizontal="center" vertical="center" wrapText="1"/>
    </xf>
    <xf numFmtId="0" fontId="16" fillId="0" borderId="51" xfId="0" applyFont="1" applyBorder="1" applyAlignment="1">
      <alignment horizontal="left" vertical="center" wrapText="1"/>
    </xf>
    <xf numFmtId="0" fontId="16" fillId="0" borderId="51" xfId="0" applyFont="1" applyBorder="1" applyAlignment="1">
      <alignment horizontal="left" vertical="center"/>
    </xf>
    <xf numFmtId="0" fontId="16" fillId="0" borderId="97" xfId="0" applyFont="1" applyBorder="1" applyAlignment="1">
      <alignment horizontal="left" vertical="center"/>
    </xf>
    <xf numFmtId="0" fontId="8" fillId="5" borderId="102" xfId="0" applyFont="1" applyFill="1" applyBorder="1" applyAlignment="1" applyProtection="1">
      <alignment horizontal="left" vertical="top" wrapText="1"/>
      <protection locked="0"/>
    </xf>
    <xf numFmtId="0" fontId="8" fillId="0" borderId="103" xfId="0" applyFont="1" applyBorder="1" applyAlignment="1" applyProtection="1">
      <alignment horizontal="left" vertical="top"/>
      <protection locked="0"/>
    </xf>
    <xf numFmtId="0" fontId="8" fillId="0" borderId="104" xfId="0" applyFont="1" applyBorder="1" applyAlignment="1" applyProtection="1">
      <alignment horizontal="left" vertical="top"/>
      <protection locked="0"/>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2" borderId="105" xfId="0" applyFont="1" applyFill="1" applyBorder="1" applyAlignment="1">
      <alignment horizontal="center" vertical="center" wrapText="1"/>
    </xf>
    <xf numFmtId="0" fontId="8" fillId="2" borderId="106"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16" fillId="0" borderId="109" xfId="0" applyFont="1" applyBorder="1" applyAlignment="1">
      <alignment horizontal="left" vertical="center" wrapText="1"/>
    </xf>
    <xf numFmtId="0" fontId="16" fillId="0" borderId="110" xfId="0" applyFont="1" applyBorder="1" applyAlignment="1">
      <alignment horizontal="left" vertical="center" wrapText="1"/>
    </xf>
    <xf numFmtId="0" fontId="16" fillId="0" borderId="111" xfId="0" applyFont="1" applyBorder="1" applyAlignment="1">
      <alignment horizontal="left" vertical="center" wrapText="1"/>
    </xf>
    <xf numFmtId="0" fontId="49" fillId="0" borderId="102" xfId="0" applyFont="1" applyBorder="1" applyAlignment="1">
      <alignment horizontal="left" vertical="center" wrapText="1"/>
    </xf>
    <xf numFmtId="0" fontId="49" fillId="0" borderId="103" xfId="0" applyFont="1" applyBorder="1" applyAlignment="1">
      <alignment horizontal="left" vertical="center" wrapText="1"/>
    </xf>
    <xf numFmtId="0" fontId="49" fillId="0" borderId="104" xfId="0" applyFont="1" applyBorder="1" applyAlignment="1">
      <alignment horizontal="left" vertical="center" wrapText="1"/>
    </xf>
    <xf numFmtId="0" fontId="14" fillId="2" borderId="112"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8" fillId="5" borderId="112" xfId="0" applyFont="1" applyFill="1" applyBorder="1" applyAlignment="1" applyProtection="1">
      <alignment horizontal="left" vertical="center" wrapText="1"/>
      <protection locked="0"/>
    </xf>
    <xf numFmtId="0" fontId="8" fillId="5" borderId="114" xfId="0" applyFont="1" applyFill="1" applyBorder="1" applyAlignment="1" applyProtection="1">
      <alignment horizontal="left" vertical="center" wrapText="1"/>
      <protection locked="0"/>
    </xf>
    <xf numFmtId="0" fontId="8" fillId="5" borderId="115" xfId="0" applyFont="1" applyFill="1" applyBorder="1" applyAlignment="1" applyProtection="1">
      <alignment horizontal="left" vertical="center" wrapText="1"/>
      <protection locked="0"/>
    </xf>
    <xf numFmtId="176" fontId="8" fillId="0" borderId="24" xfId="0" applyNumberFormat="1" applyFont="1" applyBorder="1" applyAlignment="1" applyProtection="1">
      <alignment horizontal="left" vertical="center"/>
      <protection locked="0"/>
    </xf>
    <xf numFmtId="176" fontId="8" fillId="0" borderId="64" xfId="0" applyNumberFormat="1" applyFont="1" applyBorder="1" applyAlignment="1" applyProtection="1">
      <alignment horizontal="left" vertical="center"/>
      <protection locked="0"/>
    </xf>
    <xf numFmtId="0" fontId="8" fillId="5" borderId="35" xfId="0" applyFont="1" applyFill="1" applyBorder="1" applyAlignment="1" applyProtection="1">
      <alignment horizontal="left" vertical="center"/>
      <protection locked="0"/>
    </xf>
    <xf numFmtId="0" fontId="8" fillId="5" borderId="36" xfId="0" applyFont="1" applyFill="1" applyBorder="1" applyAlignment="1" applyProtection="1">
      <alignment horizontal="left" vertical="center"/>
      <protection locked="0"/>
    </xf>
    <xf numFmtId="0" fontId="8" fillId="5" borderId="38" xfId="0" applyFont="1" applyFill="1" applyBorder="1" applyAlignment="1" applyProtection="1">
      <alignment horizontal="left" vertical="center"/>
      <protection locked="0"/>
    </xf>
    <xf numFmtId="0" fontId="14" fillId="0" borderId="94"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82" xfId="0" applyFont="1" applyBorder="1" applyAlignment="1">
      <alignment horizontal="center" vertical="center" shrinkToFit="1"/>
    </xf>
    <xf numFmtId="0" fontId="14" fillId="0" borderId="39"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96" xfId="0" applyFont="1" applyBorder="1" applyAlignment="1">
      <alignment horizontal="center" vertical="center" shrinkToFit="1"/>
    </xf>
    <xf numFmtId="0" fontId="14" fillId="0" borderId="0" xfId="0" applyFont="1" applyAlignment="1">
      <alignment horizontal="center" vertical="center" shrinkToFit="1"/>
    </xf>
    <xf numFmtId="0" fontId="14" fillId="0" borderId="32" xfId="0" applyFont="1" applyBorder="1" applyAlignment="1">
      <alignment horizontal="center" vertical="center" shrinkToFi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95" xfId="0" applyFont="1" applyBorder="1" applyAlignment="1">
      <alignment horizontal="center" vertical="center" wrapText="1"/>
    </xf>
    <xf numFmtId="0" fontId="49" fillId="5" borderId="35" xfId="0" applyFont="1" applyFill="1" applyBorder="1" applyAlignment="1">
      <alignment horizontal="center" vertical="center"/>
    </xf>
    <xf numFmtId="0" fontId="49" fillId="5" borderId="36" xfId="0" applyFont="1" applyFill="1" applyBorder="1" applyAlignment="1">
      <alignment horizontal="center" vertical="center"/>
    </xf>
    <xf numFmtId="0" fontId="49" fillId="5" borderId="38" xfId="0" applyFont="1" applyFill="1" applyBorder="1" applyAlignment="1">
      <alignment horizontal="center" vertical="center"/>
    </xf>
    <xf numFmtId="0" fontId="8" fillId="10" borderId="26" xfId="0" applyFont="1" applyFill="1" applyBorder="1" applyAlignment="1" applyProtection="1">
      <alignment horizontal="left" vertical="center" wrapText="1"/>
      <protection locked="0"/>
    </xf>
    <xf numFmtId="0" fontId="8" fillId="10" borderId="24" xfId="0" applyFont="1" applyFill="1" applyBorder="1" applyAlignment="1" applyProtection="1">
      <alignment horizontal="left" vertical="center" wrapText="1"/>
      <protection locked="0"/>
    </xf>
    <xf numFmtId="0" fontId="8" fillId="10" borderId="64" xfId="0" applyFont="1" applyFill="1" applyBorder="1" applyAlignment="1" applyProtection="1">
      <alignment horizontal="left" vertical="center" wrapText="1"/>
      <protection locked="0"/>
    </xf>
    <xf numFmtId="0" fontId="8" fillId="10" borderId="28" xfId="0" applyFont="1" applyFill="1" applyBorder="1" applyAlignment="1" applyProtection="1">
      <alignment horizontal="left" vertical="center" wrapText="1"/>
      <protection locked="0"/>
    </xf>
    <xf numFmtId="0" fontId="8" fillId="10" borderId="41" xfId="0" applyFont="1" applyFill="1" applyBorder="1" applyAlignment="1" applyProtection="1">
      <alignment horizontal="left" vertical="center" wrapText="1"/>
      <protection locked="0"/>
    </xf>
    <xf numFmtId="0" fontId="8" fillId="10" borderId="42" xfId="0" applyFont="1" applyFill="1" applyBorder="1" applyAlignment="1" applyProtection="1">
      <alignment horizontal="left" vertical="center" wrapText="1"/>
      <protection locked="0"/>
    </xf>
    <xf numFmtId="0" fontId="8" fillId="2" borderId="24" xfId="0" applyFont="1" applyFill="1" applyBorder="1" applyAlignment="1">
      <alignment horizontal="center" vertical="center" wrapText="1"/>
    </xf>
    <xf numFmtId="0" fontId="16" fillId="0" borderId="27" xfId="0" applyFont="1" applyBorder="1" applyAlignment="1">
      <alignment vertical="center" wrapText="1"/>
    </xf>
    <xf numFmtId="0" fontId="16" fillId="0" borderId="30" xfId="0" applyFont="1" applyBorder="1" applyAlignment="1">
      <alignment vertical="center" wrapText="1"/>
    </xf>
    <xf numFmtId="0" fontId="16" fillId="0" borderId="66" xfId="0" applyFont="1" applyBorder="1" applyAlignment="1">
      <alignment vertical="center" wrapText="1"/>
    </xf>
    <xf numFmtId="0" fontId="8" fillId="5" borderId="24" xfId="0" applyFont="1" applyFill="1" applyBorder="1" applyAlignment="1" applyProtection="1">
      <alignment horizontal="left" vertical="center"/>
      <protection locked="0"/>
    </xf>
    <xf numFmtId="0" fontId="8" fillId="5" borderId="64" xfId="0" applyFont="1" applyFill="1" applyBorder="1" applyAlignment="1" applyProtection="1">
      <alignment horizontal="left" vertical="center"/>
      <protection locked="0"/>
    </xf>
    <xf numFmtId="0" fontId="16" fillId="0" borderId="27" xfId="0" applyFont="1" applyBorder="1" applyAlignment="1">
      <alignment horizontal="left" vertical="center" wrapText="1"/>
    </xf>
    <xf numFmtId="0" fontId="16" fillId="0" borderId="30" xfId="0" applyFont="1" applyBorder="1" applyAlignment="1">
      <alignment horizontal="left" vertical="center" wrapText="1"/>
    </xf>
    <xf numFmtId="0" fontId="16" fillId="0" borderId="66" xfId="0" applyFont="1" applyBorder="1" applyAlignment="1">
      <alignment horizontal="left" vertical="center" wrapText="1"/>
    </xf>
    <xf numFmtId="0" fontId="8" fillId="2" borderId="120" xfId="0" applyFont="1" applyFill="1" applyBorder="1" applyAlignment="1">
      <alignment horizontal="center" vertical="center" wrapText="1"/>
    </xf>
    <xf numFmtId="0" fontId="14" fillId="2" borderId="116"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8" fillId="5" borderId="116" xfId="0" applyFont="1" applyFill="1" applyBorder="1" applyAlignment="1" applyProtection="1">
      <alignment horizontal="left" vertical="center" wrapText="1"/>
      <protection locked="0"/>
    </xf>
    <xf numFmtId="0" fontId="8" fillId="5" borderId="118" xfId="0" applyFont="1" applyFill="1" applyBorder="1" applyAlignment="1" applyProtection="1">
      <alignment horizontal="left" vertical="center" wrapText="1"/>
      <protection locked="0"/>
    </xf>
    <xf numFmtId="0" fontId="8" fillId="5" borderId="119" xfId="0" applyFont="1" applyFill="1" applyBorder="1" applyAlignment="1" applyProtection="1">
      <alignment horizontal="left" vertical="center" wrapText="1"/>
      <protection locked="0"/>
    </xf>
    <xf numFmtId="0" fontId="49" fillId="0" borderId="34" xfId="0" applyFont="1" applyBorder="1" applyAlignment="1" applyProtection="1">
      <alignment horizontal="left" vertical="center"/>
      <protection locked="0"/>
    </xf>
    <xf numFmtId="0" fontId="49" fillId="0" borderId="15" xfId="0" applyFont="1" applyBorder="1" applyAlignment="1" applyProtection="1">
      <alignment horizontal="left" vertical="center"/>
      <protection locked="0"/>
    </xf>
    <xf numFmtId="0" fontId="49" fillId="0" borderId="34" xfId="0" applyFont="1" applyBorder="1" applyAlignment="1">
      <alignment horizontal="center" vertical="center"/>
    </xf>
    <xf numFmtId="0" fontId="49" fillId="0" borderId="6" xfId="0" applyFont="1" applyBorder="1" applyAlignment="1">
      <alignment horizontal="center" vertical="center"/>
    </xf>
    <xf numFmtId="188" fontId="8" fillId="5" borderId="26" xfId="0" applyNumberFormat="1" applyFont="1" applyFill="1" applyBorder="1" applyAlignment="1" applyProtection="1">
      <alignment horizontal="left" vertical="center"/>
      <protection locked="0"/>
    </xf>
    <xf numFmtId="188" fontId="8" fillId="5" borderId="24" xfId="0" applyNumberFormat="1" applyFont="1" applyFill="1" applyBorder="1" applyAlignment="1" applyProtection="1">
      <alignment horizontal="left" vertical="center"/>
      <protection locked="0"/>
    </xf>
    <xf numFmtId="188" fontId="8" fillId="5" borderId="64" xfId="0" applyNumberFormat="1" applyFont="1" applyFill="1" applyBorder="1" applyAlignment="1" applyProtection="1">
      <alignment horizontal="left" vertical="center"/>
      <protection locked="0"/>
    </xf>
    <xf numFmtId="194" fontId="8" fillId="5" borderId="25" xfId="0" applyNumberFormat="1" applyFont="1" applyFill="1" applyBorder="1" applyAlignment="1" applyProtection="1">
      <alignment horizontal="left" vertical="center"/>
      <protection locked="0"/>
    </xf>
    <xf numFmtId="194" fontId="8" fillId="5" borderId="34" xfId="0" applyNumberFormat="1" applyFont="1" applyFill="1" applyBorder="1" applyAlignment="1" applyProtection="1">
      <alignment horizontal="left" vertical="center"/>
      <protection locked="0"/>
    </xf>
    <xf numFmtId="194" fontId="8" fillId="5" borderId="15" xfId="0" applyNumberFormat="1" applyFont="1" applyFill="1" applyBorder="1" applyAlignment="1" applyProtection="1">
      <alignment horizontal="left" vertical="center"/>
      <protection locked="0"/>
    </xf>
    <xf numFmtId="0" fontId="8" fillId="8" borderId="25" xfId="0" applyFont="1" applyFill="1" applyBorder="1" applyAlignment="1" applyProtection="1">
      <alignment horizontal="left" vertical="center"/>
      <protection locked="0"/>
    </xf>
    <xf numFmtId="0" fontId="8" fillId="8" borderId="34" xfId="0" applyFont="1" applyFill="1" applyBorder="1" applyAlignment="1" applyProtection="1">
      <alignment horizontal="left" vertical="center"/>
      <protection locked="0"/>
    </xf>
    <xf numFmtId="0" fontId="8" fillId="8" borderId="15" xfId="0" applyFont="1" applyFill="1" applyBorder="1" applyAlignment="1" applyProtection="1">
      <alignment horizontal="left" vertical="center"/>
      <protection locked="0"/>
    </xf>
    <xf numFmtId="0" fontId="8" fillId="5" borderId="7" xfId="0" applyFont="1" applyFill="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59" xfId="0" applyFont="1" applyBorder="1" applyAlignment="1" applyProtection="1">
      <alignment horizontal="left" vertical="center"/>
      <protection locked="0"/>
    </xf>
    <xf numFmtId="0" fontId="41" fillId="5" borderId="7" xfId="4" applyFill="1" applyBorder="1" applyAlignment="1" applyProtection="1">
      <alignment horizontal="left" vertical="center"/>
      <protection locked="0"/>
    </xf>
    <xf numFmtId="0" fontId="8" fillId="5" borderId="59" xfId="0" applyFont="1" applyFill="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64" xfId="0" applyFont="1" applyBorder="1" applyAlignment="1" applyProtection="1">
      <alignment horizontal="left" vertical="center"/>
      <protection locked="0"/>
    </xf>
    <xf numFmtId="0" fontId="14" fillId="2" borderId="135" xfId="0" applyFont="1" applyFill="1" applyBorder="1" applyAlignment="1">
      <alignment horizontal="center" vertical="center" wrapText="1"/>
    </xf>
    <xf numFmtId="0" fontId="14" fillId="2" borderId="136" xfId="0" applyFont="1" applyFill="1" applyBorder="1" applyAlignment="1">
      <alignment horizontal="center" vertical="center" wrapText="1"/>
    </xf>
    <xf numFmtId="0" fontId="8" fillId="8" borderId="135" xfId="0" applyFont="1" applyFill="1" applyBorder="1" applyAlignment="1" applyProtection="1">
      <alignment horizontal="left" vertical="center" wrapText="1"/>
      <protection locked="0"/>
    </xf>
    <xf numFmtId="0" fontId="8" fillId="8" borderId="137" xfId="0" applyFont="1" applyFill="1" applyBorder="1" applyAlignment="1" applyProtection="1">
      <alignment horizontal="left" vertical="center" wrapText="1"/>
      <protection locked="0"/>
    </xf>
    <xf numFmtId="0" fontId="8" fillId="8" borderId="141" xfId="0" applyFont="1" applyFill="1" applyBorder="1" applyAlignment="1" applyProtection="1">
      <alignment horizontal="left" vertical="center" wrapText="1"/>
      <protection locked="0"/>
    </xf>
    <xf numFmtId="0" fontId="14" fillId="2" borderId="138" xfId="0" applyFont="1" applyFill="1" applyBorder="1" applyAlignment="1">
      <alignment horizontal="center" vertical="center" wrapText="1"/>
    </xf>
    <xf numFmtId="0" fontId="14" fillId="2" borderId="139" xfId="0" applyFont="1" applyFill="1" applyBorder="1" applyAlignment="1">
      <alignment horizontal="center" vertical="center" wrapText="1"/>
    </xf>
    <xf numFmtId="0" fontId="8" fillId="5" borderId="138" xfId="0" applyFont="1" applyFill="1" applyBorder="1" applyAlignment="1" applyProtection="1">
      <alignment horizontal="left" vertical="center" wrapText="1"/>
      <protection locked="0"/>
    </xf>
    <xf numFmtId="0" fontId="8" fillId="5" borderId="140" xfId="0" applyFont="1" applyFill="1" applyBorder="1" applyAlignment="1" applyProtection="1">
      <alignment horizontal="left" vertical="center" wrapText="1"/>
      <protection locked="0"/>
    </xf>
    <xf numFmtId="0" fontId="8" fillId="5" borderId="142" xfId="0" applyFont="1" applyFill="1" applyBorder="1" applyAlignment="1" applyProtection="1">
      <alignment horizontal="left" vertical="center" wrapText="1"/>
      <protection locked="0"/>
    </xf>
    <xf numFmtId="0" fontId="14" fillId="2" borderId="26"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8" fillId="2" borderId="82"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9" xfId="0" applyFont="1" applyFill="1" applyBorder="1" applyAlignment="1">
      <alignment horizontal="center" vertical="center" wrapText="1"/>
    </xf>
    <xf numFmtId="0" fontId="8" fillId="2" borderId="134" xfId="0" applyFont="1" applyFill="1" applyBorder="1" applyAlignment="1">
      <alignment horizontal="center" vertical="center" wrapText="1"/>
    </xf>
    <xf numFmtId="0" fontId="8" fillId="5" borderId="26" xfId="0" applyFont="1" applyFill="1" applyBorder="1" applyAlignment="1" applyProtection="1">
      <alignment horizontal="left" vertical="center" wrapText="1"/>
      <protection locked="0"/>
    </xf>
    <xf numFmtId="0" fontId="8" fillId="5" borderId="24" xfId="0" applyFont="1" applyFill="1" applyBorder="1" applyAlignment="1" applyProtection="1">
      <alignment horizontal="left" vertical="center" wrapText="1"/>
      <protection locked="0"/>
    </xf>
    <xf numFmtId="0" fontId="8" fillId="5" borderId="64" xfId="0" applyFont="1" applyFill="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wrapText="1"/>
    </xf>
    <xf numFmtId="0" fontId="8" fillId="8" borderId="143" xfId="0" applyFont="1" applyFill="1" applyBorder="1" applyAlignment="1" applyProtection="1">
      <alignment horizontal="left" vertical="center" wrapText="1"/>
      <protection locked="0"/>
    </xf>
    <xf numFmtId="0" fontId="8" fillId="8" borderId="145" xfId="0" applyFont="1" applyFill="1" applyBorder="1" applyAlignment="1" applyProtection="1">
      <alignment horizontal="left" vertical="center" wrapText="1"/>
      <protection locked="0"/>
    </xf>
    <xf numFmtId="0" fontId="8" fillId="8" borderId="146" xfId="0" applyFont="1" applyFill="1" applyBorder="1" applyAlignment="1" applyProtection="1">
      <alignment horizontal="left" vertical="center" wrapText="1"/>
      <protection locked="0"/>
    </xf>
    <xf numFmtId="0" fontId="14" fillId="2" borderId="28" xfId="0" applyFont="1" applyFill="1" applyBorder="1" applyAlignment="1">
      <alignment horizontal="center" vertical="center" wrapText="1"/>
    </xf>
    <xf numFmtId="0" fontId="14" fillId="2" borderId="95" xfId="0" applyFont="1" applyFill="1" applyBorder="1" applyAlignment="1">
      <alignment horizontal="center" vertical="center" wrapText="1"/>
    </xf>
    <xf numFmtId="0" fontId="8" fillId="5" borderId="28"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0" fillId="0" borderId="0" xfId="0" applyFont="1" applyAlignment="1">
      <alignment horizontal="center" vertical="top"/>
    </xf>
    <xf numFmtId="0" fontId="40" fillId="0" borderId="0" xfId="0" applyFont="1" applyAlignment="1">
      <alignment vertical="top" wrapText="1"/>
    </xf>
    <xf numFmtId="0" fontId="75" fillId="0" borderId="0" xfId="0" applyFont="1" applyAlignment="1">
      <alignment horizontal="center" vertical="center"/>
    </xf>
    <xf numFmtId="0" fontId="24" fillId="0" borderId="7" xfId="0" applyFont="1" applyBorder="1" applyAlignment="1">
      <alignment horizontal="left" vertical="center"/>
    </xf>
    <xf numFmtId="0" fontId="40" fillId="5" borderId="7" xfId="0" applyFont="1" applyFill="1" applyBorder="1" applyAlignment="1">
      <alignment horizontal="center" vertical="center"/>
    </xf>
    <xf numFmtId="0" fontId="24" fillId="7" borderId="16" xfId="0" applyFont="1" applyFill="1" applyBorder="1" applyAlignment="1">
      <alignment horizontal="left" vertical="center" wrapText="1"/>
    </xf>
    <xf numFmtId="0" fontId="24" fillId="7" borderId="0" xfId="0" applyFont="1" applyFill="1" applyAlignment="1">
      <alignment horizontal="left" vertical="center" wrapText="1"/>
    </xf>
    <xf numFmtId="0" fontId="40" fillId="17" borderId="132" xfId="0" applyFont="1" applyFill="1" applyBorder="1" applyAlignment="1">
      <alignment horizontal="center" vertical="center" wrapText="1"/>
    </xf>
    <xf numFmtId="0" fontId="40" fillId="17" borderId="21" xfId="0" applyFont="1" applyFill="1" applyBorder="1" applyAlignment="1">
      <alignment horizontal="center" vertical="center" wrapText="1"/>
    </xf>
    <xf numFmtId="0" fontId="40" fillId="17" borderId="4" xfId="0" applyFont="1" applyFill="1" applyBorder="1" applyAlignment="1">
      <alignment horizontal="center" vertical="center" wrapText="1"/>
    </xf>
    <xf numFmtId="0" fontId="40" fillId="3" borderId="57" xfId="0" applyFont="1" applyFill="1" applyBorder="1" applyAlignment="1">
      <alignment horizontal="center" vertical="center" wrapText="1"/>
    </xf>
    <xf numFmtId="0" fontId="40" fillId="3" borderId="7" xfId="0" applyFont="1" applyFill="1" applyBorder="1" applyAlignment="1">
      <alignment horizontal="center" vertical="center" wrapText="1"/>
    </xf>
    <xf numFmtId="195" fontId="40" fillId="5" borderId="25" xfId="6" applyNumberFormat="1" applyFont="1" applyFill="1" applyBorder="1" applyAlignment="1" applyProtection="1">
      <alignment horizontal="center" vertical="center" wrapText="1"/>
      <protection locked="0"/>
    </xf>
    <xf numFmtId="195" fontId="40" fillId="5" borderId="34" xfId="6" applyNumberFormat="1" applyFont="1" applyFill="1" applyBorder="1" applyAlignment="1" applyProtection="1">
      <alignment horizontal="center" vertical="center" wrapText="1"/>
      <protection locked="0"/>
    </xf>
    <xf numFmtId="195" fontId="40" fillId="5" borderId="6" xfId="6" applyNumberFormat="1" applyFont="1" applyFill="1" applyBorder="1" applyAlignment="1" applyProtection="1">
      <alignment horizontal="center" vertical="center" wrapText="1"/>
      <protection locked="0"/>
    </xf>
    <xf numFmtId="10" fontId="40" fillId="7" borderId="25" xfId="6" applyNumberFormat="1" applyFont="1" applyFill="1" applyBorder="1" applyAlignment="1" applyProtection="1">
      <alignment horizontal="center" vertical="center" wrapText="1"/>
      <protection locked="0"/>
    </xf>
    <xf numFmtId="10" fontId="40" fillId="7" borderId="15" xfId="6" applyNumberFormat="1" applyFont="1" applyFill="1" applyBorder="1" applyAlignment="1" applyProtection="1">
      <alignment horizontal="center" vertical="center" wrapText="1"/>
      <protection locked="0"/>
    </xf>
    <xf numFmtId="195" fontId="40" fillId="5" borderId="70" xfId="6" applyNumberFormat="1" applyFont="1" applyFill="1" applyBorder="1" applyAlignment="1" applyProtection="1">
      <alignment horizontal="center" vertical="center" wrapText="1"/>
      <protection locked="0"/>
    </xf>
    <xf numFmtId="195" fontId="40" fillId="5" borderId="71" xfId="6" applyNumberFormat="1" applyFont="1" applyFill="1" applyBorder="1" applyAlignment="1" applyProtection="1">
      <alignment horizontal="center" vertical="center" wrapText="1"/>
      <protection locked="0"/>
    </xf>
    <xf numFmtId="195" fontId="40" fillId="5" borderId="122" xfId="6" applyNumberFormat="1" applyFont="1" applyFill="1" applyBorder="1" applyAlignment="1" applyProtection="1">
      <alignment horizontal="center" vertical="center" wrapText="1"/>
      <protection locked="0"/>
    </xf>
    <xf numFmtId="195" fontId="40" fillId="7" borderId="129" xfId="6" applyNumberFormat="1" applyFont="1" applyFill="1" applyBorder="1" applyAlignment="1" applyProtection="1">
      <alignment horizontal="center" vertical="center"/>
    </xf>
    <xf numFmtId="195" fontId="40" fillId="7" borderId="99" xfId="6" applyNumberFormat="1" applyFont="1" applyFill="1" applyBorder="1" applyAlignment="1" applyProtection="1">
      <alignment horizontal="center" vertical="center"/>
    </xf>
    <xf numFmtId="195" fontId="40" fillId="7" borderId="100" xfId="6" applyNumberFormat="1" applyFont="1" applyFill="1" applyBorder="1" applyAlignment="1" applyProtection="1">
      <alignment horizontal="center" vertical="center"/>
    </xf>
    <xf numFmtId="195" fontId="40" fillId="0" borderId="129" xfId="6" applyNumberFormat="1" applyFont="1" applyFill="1" applyBorder="1" applyAlignment="1" applyProtection="1">
      <alignment horizontal="center" vertical="center"/>
    </xf>
    <xf numFmtId="195" fontId="40" fillId="0" borderId="101" xfId="6" applyNumberFormat="1" applyFont="1" applyFill="1" applyBorder="1" applyAlignment="1" applyProtection="1">
      <alignment horizontal="center" vertical="center"/>
    </xf>
    <xf numFmtId="0" fontId="40" fillId="3" borderId="132" xfId="0" applyFont="1" applyFill="1" applyBorder="1" applyAlignment="1">
      <alignment horizontal="center" vertical="center" wrapText="1"/>
    </xf>
    <xf numFmtId="0" fontId="40" fillId="3" borderId="21"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5" borderId="7" xfId="0" applyFont="1" applyFill="1" applyBorder="1" applyAlignment="1" applyProtection="1">
      <alignment horizontal="center" vertical="center" wrapText="1"/>
      <protection locked="0"/>
    </xf>
    <xf numFmtId="14" fontId="40" fillId="8" borderId="25" xfId="6" applyNumberFormat="1" applyFont="1" applyFill="1" applyBorder="1" applyAlignment="1" applyProtection="1">
      <alignment horizontal="center" vertical="center" shrinkToFit="1"/>
      <protection locked="0"/>
    </xf>
    <xf numFmtId="14" fontId="40" fillId="8" borderId="34" xfId="6" applyNumberFormat="1" applyFont="1" applyFill="1" applyBorder="1" applyAlignment="1" applyProtection="1">
      <alignment horizontal="center" vertical="center" shrinkToFit="1"/>
      <protection locked="0"/>
    </xf>
    <xf numFmtId="14" fontId="40" fillId="8" borderId="6" xfId="6" applyNumberFormat="1" applyFont="1" applyFill="1" applyBorder="1" applyAlignment="1" applyProtection="1">
      <alignment horizontal="center" vertical="center" shrinkToFit="1"/>
      <protection locked="0"/>
    </xf>
    <xf numFmtId="0" fontId="60" fillId="0" borderId="3" xfId="0" applyFont="1" applyBorder="1" applyAlignment="1">
      <alignment horizontal="center" vertical="center"/>
    </xf>
    <xf numFmtId="0" fontId="60" fillId="0" borderId="7" xfId="0" applyFont="1" applyBorder="1" applyAlignment="1">
      <alignment horizontal="center" vertical="center"/>
    </xf>
    <xf numFmtId="0" fontId="40" fillId="8" borderId="7" xfId="0" applyFont="1" applyFill="1" applyBorder="1" applyAlignment="1" applyProtection="1">
      <alignment horizontal="center" vertical="center" wrapText="1"/>
      <protection locked="0"/>
    </xf>
    <xf numFmtId="0" fontId="24" fillId="8" borderId="7" xfId="0" applyFont="1" applyFill="1" applyBorder="1" applyAlignment="1" applyProtection="1">
      <alignment horizontal="center" vertical="center" wrapText="1"/>
      <protection locked="0"/>
    </xf>
    <xf numFmtId="0" fontId="40" fillId="7" borderId="7" xfId="0" applyFont="1" applyFill="1" applyBorder="1" applyAlignment="1">
      <alignment horizontal="center" vertical="center" shrinkToFit="1"/>
    </xf>
    <xf numFmtId="0" fontId="40" fillId="7" borderId="7" xfId="0" applyFont="1" applyFill="1" applyBorder="1" applyAlignment="1">
      <alignment horizontal="center" vertical="center"/>
    </xf>
    <xf numFmtId="0" fontId="40" fillId="7" borderId="7" xfId="0" applyFont="1" applyFill="1" applyBorder="1" applyAlignment="1" applyProtection="1">
      <alignment horizontal="center" vertical="center" wrapText="1"/>
      <protection locked="0"/>
    </xf>
    <xf numFmtId="181" fontId="40" fillId="5" borderId="7" xfId="0" applyNumberFormat="1" applyFont="1" applyFill="1" applyBorder="1" applyAlignment="1" applyProtection="1">
      <alignment horizontal="center" vertical="center" wrapText="1"/>
      <protection locked="0"/>
    </xf>
    <xf numFmtId="38" fontId="40" fillId="0" borderId="60" xfId="6" applyFont="1" applyBorder="1" applyAlignment="1" applyProtection="1">
      <alignment horizontal="center" vertical="center"/>
    </xf>
    <xf numFmtId="38" fontId="40" fillId="0" borderId="61" xfId="6" applyFont="1" applyBorder="1" applyAlignment="1" applyProtection="1">
      <alignment horizontal="center" vertical="center"/>
    </xf>
    <xf numFmtId="195" fontId="40" fillId="7" borderId="61" xfId="6" applyNumberFormat="1" applyFont="1" applyFill="1" applyBorder="1" applyAlignment="1" applyProtection="1">
      <alignment horizontal="right" vertical="center"/>
    </xf>
    <xf numFmtId="38" fontId="40" fillId="7" borderId="60" xfId="6" applyFont="1" applyFill="1" applyBorder="1" applyAlignment="1" applyProtection="1">
      <alignment horizontal="right" vertical="center" wrapText="1"/>
    </xf>
    <xf numFmtId="38" fontId="40" fillId="7" borderId="61" xfId="6" applyFont="1" applyFill="1" applyBorder="1" applyAlignment="1" applyProtection="1">
      <alignment horizontal="right" vertical="center" wrapText="1"/>
    </xf>
    <xf numFmtId="0" fontId="75" fillId="7" borderId="123" xfId="0" applyFont="1" applyFill="1" applyBorder="1" applyAlignment="1">
      <alignment vertical="center" wrapText="1"/>
    </xf>
    <xf numFmtId="0" fontId="75" fillId="7" borderId="71" xfId="0" applyFont="1" applyFill="1" applyBorder="1" applyAlignment="1">
      <alignment vertical="center" wrapText="1"/>
    </xf>
    <xf numFmtId="0" fontId="75" fillId="7" borderId="122" xfId="0" applyFont="1" applyFill="1" applyBorder="1" applyAlignment="1">
      <alignment vertical="center" wrapText="1"/>
    </xf>
    <xf numFmtId="0" fontId="75" fillId="8" borderId="54" xfId="0" applyFont="1" applyFill="1" applyBorder="1" applyAlignment="1" applyProtection="1">
      <alignment horizontal="center" vertical="center" shrinkToFit="1"/>
      <protection locked="0"/>
    </xf>
    <xf numFmtId="0" fontId="75" fillId="8" borderId="70" xfId="0" applyFont="1" applyFill="1" applyBorder="1" applyAlignment="1" applyProtection="1">
      <alignment horizontal="center" vertical="center" shrinkToFit="1"/>
      <protection locked="0"/>
    </xf>
    <xf numFmtId="0" fontId="75" fillId="8" borderId="71" xfId="0" applyFont="1" applyFill="1" applyBorder="1" applyAlignment="1" applyProtection="1">
      <alignment horizontal="center" vertical="center" shrinkToFit="1"/>
      <protection locked="0"/>
    </xf>
    <xf numFmtId="0" fontId="75" fillId="8" borderId="122" xfId="0" applyFont="1" applyFill="1" applyBorder="1" applyAlignment="1" applyProtection="1">
      <alignment horizontal="center" vertical="center" shrinkToFit="1"/>
      <protection locked="0"/>
    </xf>
    <xf numFmtId="195" fontId="40" fillId="5" borderId="7" xfId="6" applyNumberFormat="1" applyFont="1" applyFill="1" applyBorder="1" applyAlignment="1" applyProtection="1">
      <alignment horizontal="right" vertical="center" wrapText="1"/>
      <protection locked="0"/>
    </xf>
    <xf numFmtId="38" fontId="40" fillId="7" borderId="3" xfId="6" applyFont="1" applyFill="1" applyBorder="1" applyAlignment="1" applyProtection="1">
      <alignment horizontal="right" vertical="center" wrapText="1"/>
    </xf>
    <xf numFmtId="38" fontId="40" fillId="7" borderId="7" xfId="6" applyFont="1" applyFill="1" applyBorder="1" applyAlignment="1" applyProtection="1">
      <alignment horizontal="right" vertical="center" wrapText="1"/>
    </xf>
    <xf numFmtId="195" fontId="40" fillId="5" borderId="54" xfId="6" applyNumberFormat="1" applyFont="1" applyFill="1" applyBorder="1" applyAlignment="1" applyProtection="1">
      <alignment horizontal="right" vertical="center" wrapText="1"/>
      <protection locked="0"/>
    </xf>
    <xf numFmtId="38" fontId="40" fillId="7" borderId="5" xfId="6" applyFont="1" applyFill="1" applyBorder="1" applyAlignment="1" applyProtection="1">
      <alignment horizontal="right" vertical="center" wrapText="1"/>
    </xf>
    <xf numFmtId="38" fontId="40" fillId="7" borderId="51" xfId="6" applyFont="1" applyFill="1" applyBorder="1" applyAlignment="1" applyProtection="1">
      <alignment horizontal="right" vertical="center" wrapText="1"/>
    </xf>
    <xf numFmtId="0" fontId="75" fillId="8" borderId="3" xfId="0" applyFont="1" applyFill="1" applyBorder="1" applyAlignment="1">
      <alignment horizontal="center" vertical="center" wrapText="1"/>
    </xf>
    <xf numFmtId="0" fontId="75" fillId="8" borderId="7" xfId="0" applyFont="1" applyFill="1" applyBorder="1" applyAlignment="1">
      <alignment horizontal="center" vertical="center" wrapText="1"/>
    </xf>
    <xf numFmtId="0" fontId="75" fillId="8" borderId="59" xfId="0" applyFont="1" applyFill="1" applyBorder="1" applyAlignment="1">
      <alignment horizontal="center" vertical="center" wrapText="1"/>
    </xf>
    <xf numFmtId="0" fontId="75" fillId="5" borderId="54" xfId="0" applyFont="1" applyFill="1" applyBorder="1" applyAlignment="1" applyProtection="1">
      <alignment horizontal="left" vertical="center" wrapText="1"/>
      <protection locked="0"/>
    </xf>
    <xf numFmtId="0" fontId="75" fillId="5" borderId="121" xfId="0" applyFont="1" applyFill="1" applyBorder="1" applyAlignment="1" applyProtection="1">
      <alignment horizontal="left" vertical="center" wrapText="1"/>
      <protection locked="0"/>
    </xf>
    <xf numFmtId="0" fontId="40" fillId="0" borderId="0" xfId="0" applyFont="1" applyAlignment="1">
      <alignment horizontal="center" vertical="center"/>
    </xf>
    <xf numFmtId="0" fontId="75" fillId="8" borderId="83" xfId="0" applyFont="1" applyFill="1" applyBorder="1" applyAlignment="1">
      <alignment horizontal="center" vertical="center" wrapText="1"/>
    </xf>
    <xf numFmtId="0" fontId="75" fillId="8" borderId="54" xfId="0" applyFont="1" applyFill="1" applyBorder="1" applyAlignment="1">
      <alignment horizontal="center" vertical="center" wrapText="1"/>
    </xf>
    <xf numFmtId="0" fontId="75" fillId="8" borderId="121" xfId="0" applyFont="1" applyFill="1" applyBorder="1" applyAlignment="1">
      <alignment horizontal="center" vertical="center" wrapText="1"/>
    </xf>
    <xf numFmtId="0" fontId="40" fillId="3" borderId="81" xfId="0" applyFont="1" applyFill="1" applyBorder="1" applyAlignment="1">
      <alignment horizontal="center" vertical="center" wrapText="1"/>
    </xf>
    <xf numFmtId="0" fontId="40" fillId="3" borderId="43" xfId="0" applyFont="1" applyFill="1" applyBorder="1" applyAlignment="1">
      <alignment horizontal="center" vertical="center" wrapText="1"/>
    </xf>
    <xf numFmtId="0" fontId="40" fillId="3" borderId="82" xfId="0" applyFont="1" applyFill="1" applyBorder="1" applyAlignment="1">
      <alignment horizontal="center" vertical="center" wrapText="1"/>
    </xf>
    <xf numFmtId="0" fontId="40" fillId="3" borderId="16"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32" xfId="0" applyFont="1" applyFill="1" applyBorder="1" applyAlignment="1">
      <alignment horizontal="center" vertical="center" wrapText="1"/>
    </xf>
    <xf numFmtId="0" fontId="40" fillId="3" borderId="26" xfId="0" applyFont="1" applyFill="1" applyBorder="1" applyAlignment="1">
      <alignment horizontal="center" vertical="center" wrapText="1"/>
    </xf>
    <xf numFmtId="0" fontId="40" fillId="3" borderId="24" xfId="0" applyFont="1" applyFill="1" applyBorder="1" applyAlignment="1">
      <alignment horizontal="center" vertical="center" wrapText="1"/>
    </xf>
    <xf numFmtId="0" fontId="40" fillId="3" borderId="29" xfId="0" applyFont="1" applyFill="1" applyBorder="1" applyAlignment="1">
      <alignment horizontal="center" vertical="center" wrapText="1"/>
    </xf>
    <xf numFmtId="0" fontId="40" fillId="3" borderId="93" xfId="0" applyFont="1" applyFill="1" applyBorder="1" applyAlignment="1">
      <alignment horizontal="center" vertical="center" wrapText="1"/>
    </xf>
    <xf numFmtId="0" fontId="40" fillId="3" borderId="46" xfId="0" applyFont="1" applyFill="1" applyBorder="1" applyAlignment="1">
      <alignment horizontal="center" vertical="center" wrapText="1"/>
    </xf>
    <xf numFmtId="0" fontId="40" fillId="3" borderId="64" xfId="0" applyFont="1" applyFill="1" applyBorder="1" applyAlignment="1">
      <alignment horizontal="center" vertical="center" wrapText="1"/>
    </xf>
    <xf numFmtId="0" fontId="60" fillId="0" borderId="83" xfId="0" applyFont="1" applyBorder="1" applyAlignment="1">
      <alignment horizontal="center" vertical="center"/>
    </xf>
    <xf numFmtId="0" fontId="60" fillId="0" borderId="54" xfId="0" applyFont="1" applyBorder="1" applyAlignment="1">
      <alignment horizontal="center" vertical="center"/>
    </xf>
    <xf numFmtId="0" fontId="40" fillId="7" borderId="54" xfId="0" applyFont="1" applyFill="1" applyBorder="1" applyAlignment="1">
      <alignment horizontal="center" vertical="center" shrinkToFit="1"/>
    </xf>
    <xf numFmtId="0" fontId="40" fillId="7" borderId="54" xfId="0" applyFont="1" applyFill="1" applyBorder="1" applyAlignment="1">
      <alignment horizontal="center" vertical="center"/>
    </xf>
    <xf numFmtId="0" fontId="40" fillId="7" borderId="54" xfId="0" applyFont="1" applyFill="1" applyBorder="1" applyAlignment="1" applyProtection="1">
      <alignment horizontal="center" vertical="center" wrapText="1"/>
      <protection locked="0"/>
    </xf>
    <xf numFmtId="0" fontId="40" fillId="8" borderId="54" xfId="0" applyFont="1" applyFill="1" applyBorder="1" applyAlignment="1" applyProtection="1">
      <alignment horizontal="center" vertical="center" wrapText="1"/>
      <protection locked="0"/>
    </xf>
    <xf numFmtId="0" fontId="24" fillId="8" borderId="54" xfId="0" applyFont="1" applyFill="1" applyBorder="1" applyAlignment="1" applyProtection="1">
      <alignment horizontal="center" vertical="center" wrapText="1"/>
      <protection locked="0"/>
    </xf>
    <xf numFmtId="0" fontId="40" fillId="5" borderId="54" xfId="0" applyFont="1" applyFill="1" applyBorder="1" applyAlignment="1" applyProtection="1">
      <alignment horizontal="center" vertical="center" wrapText="1"/>
      <protection locked="0"/>
    </xf>
    <xf numFmtId="14" fontId="40" fillId="8" borderId="70" xfId="6" applyNumberFormat="1" applyFont="1" applyFill="1" applyBorder="1" applyAlignment="1" applyProtection="1">
      <alignment horizontal="center" vertical="center" shrinkToFit="1"/>
      <protection locked="0"/>
    </xf>
    <xf numFmtId="14" fontId="40" fillId="8" borderId="71" xfId="6" applyNumberFormat="1" applyFont="1" applyFill="1" applyBorder="1" applyAlignment="1" applyProtection="1">
      <alignment horizontal="center" vertical="center" shrinkToFit="1"/>
      <protection locked="0"/>
    </xf>
    <xf numFmtId="14" fontId="40" fillId="8" borderId="122" xfId="6" applyNumberFormat="1" applyFont="1" applyFill="1" applyBorder="1" applyAlignment="1" applyProtection="1">
      <alignment horizontal="center" vertical="center" shrinkToFit="1"/>
      <protection locked="0"/>
    </xf>
    <xf numFmtId="0" fontId="60" fillId="0" borderId="2" xfId="0" applyFont="1" applyBorder="1" applyAlignment="1">
      <alignment horizontal="center" vertical="center"/>
    </xf>
    <xf numFmtId="0" fontId="60" fillId="0" borderId="4" xfId="0" applyFont="1" applyBorder="1" applyAlignment="1">
      <alignment horizontal="center" vertical="center"/>
    </xf>
    <xf numFmtId="0" fontId="40" fillId="5" borderId="4" xfId="0" applyFont="1" applyFill="1" applyBorder="1" applyAlignment="1" applyProtection="1">
      <alignment horizontal="center" vertical="center" wrapText="1"/>
      <protection locked="0"/>
    </xf>
    <xf numFmtId="0" fontId="40" fillId="3" borderId="58" xfId="0" applyFont="1" applyFill="1" applyBorder="1" applyAlignment="1">
      <alignment horizontal="center" vertical="center" wrapText="1"/>
    </xf>
    <xf numFmtId="0" fontId="40" fillId="3" borderId="59" xfId="0" applyFont="1" applyFill="1" applyBorder="1" applyAlignment="1">
      <alignment horizontal="center" vertical="center" wrapText="1"/>
    </xf>
    <xf numFmtId="0" fontId="40" fillId="3" borderId="94" xfId="0" applyFont="1" applyFill="1" applyBorder="1" applyAlignment="1">
      <alignment horizontal="center" vertical="center" wrapText="1"/>
    </xf>
    <xf numFmtId="0" fontId="40" fillId="3" borderId="96" xfId="0" applyFont="1" applyFill="1" applyBorder="1" applyAlignment="1">
      <alignment horizontal="center" vertical="center" wrapText="1"/>
    </xf>
    <xf numFmtId="0" fontId="40" fillId="3" borderId="39"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0" fillId="3" borderId="6" xfId="0" applyFont="1" applyFill="1" applyBorder="1" applyAlignment="1">
      <alignment horizontal="center" vertical="center"/>
    </xf>
    <xf numFmtId="14" fontId="40" fillId="8" borderId="7" xfId="6" applyNumberFormat="1" applyFont="1" applyFill="1" applyBorder="1" applyAlignment="1" applyProtection="1">
      <alignment horizontal="center" vertical="center" shrinkToFit="1"/>
      <protection locked="0"/>
    </xf>
    <xf numFmtId="0" fontId="60" fillId="3" borderId="57" xfId="0" applyFont="1" applyFill="1" applyBorder="1" applyAlignment="1">
      <alignment horizontal="center" vertical="center" wrapText="1"/>
    </xf>
    <xf numFmtId="0" fontId="6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57"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57" xfId="0" applyFont="1" applyFill="1" applyBorder="1" applyAlignment="1">
      <alignment horizontal="center" vertical="center" shrinkToFit="1"/>
    </xf>
    <xf numFmtId="0" fontId="40" fillId="3" borderId="7" xfId="0" applyFont="1" applyFill="1" applyBorder="1" applyAlignment="1">
      <alignment horizontal="center" vertical="center" shrinkToFit="1"/>
    </xf>
    <xf numFmtId="0" fontId="75" fillId="7" borderId="53" xfId="0" applyFont="1" applyFill="1" applyBorder="1" applyAlignment="1">
      <alignment vertical="center" wrapText="1"/>
    </xf>
    <xf numFmtId="0" fontId="75" fillId="7" borderId="34" xfId="0" applyFont="1" applyFill="1" applyBorder="1" applyAlignment="1">
      <alignment vertical="center" wrapText="1"/>
    </xf>
    <xf numFmtId="0" fontId="75" fillId="7" borderId="6" xfId="0" applyFont="1" applyFill="1" applyBorder="1" applyAlignment="1">
      <alignment vertical="center" wrapText="1"/>
    </xf>
    <xf numFmtId="0" fontId="75" fillId="8" borderId="7" xfId="0" applyFont="1" applyFill="1" applyBorder="1" applyAlignment="1" applyProtection="1">
      <alignment horizontal="center" vertical="center" shrinkToFit="1"/>
      <protection locked="0"/>
    </xf>
    <xf numFmtId="0" fontId="75" fillId="8" borderId="25" xfId="0" applyFont="1" applyFill="1" applyBorder="1" applyAlignment="1" applyProtection="1">
      <alignment horizontal="center" vertical="center" shrinkToFit="1"/>
      <protection locked="0"/>
    </xf>
    <xf numFmtId="0" fontId="75" fillId="8" borderId="34" xfId="0" applyFont="1" applyFill="1" applyBorder="1" applyAlignment="1" applyProtection="1">
      <alignment horizontal="center" vertical="center" shrinkToFit="1"/>
      <protection locked="0"/>
    </xf>
    <xf numFmtId="0" fontId="75" fillId="8" borderId="6" xfId="0" applyFont="1" applyFill="1" applyBorder="1" applyAlignment="1" applyProtection="1">
      <alignment horizontal="center" vertical="center" shrinkToFit="1"/>
      <protection locked="0"/>
    </xf>
    <xf numFmtId="0" fontId="75" fillId="5" borderId="7" xfId="0" applyFont="1" applyFill="1" applyBorder="1" applyAlignment="1" applyProtection="1">
      <alignment horizontal="left" vertical="center" wrapText="1"/>
      <protection locked="0"/>
    </xf>
    <xf numFmtId="0" fontId="75" fillId="5" borderId="59" xfId="0" applyFont="1" applyFill="1" applyBorder="1" applyAlignment="1" applyProtection="1">
      <alignment horizontal="left" vertical="center" wrapText="1"/>
      <protection locked="0"/>
    </xf>
    <xf numFmtId="0" fontId="75" fillId="5" borderId="25" xfId="0" applyFont="1" applyFill="1" applyBorder="1" applyAlignment="1" applyProtection="1">
      <alignment horizontal="left" vertical="center" wrapText="1"/>
      <protection locked="0"/>
    </xf>
    <xf numFmtId="0" fontId="75" fillId="5" borderId="34" xfId="0" applyFont="1" applyFill="1" applyBorder="1" applyAlignment="1" applyProtection="1">
      <alignment horizontal="left" vertical="center" wrapText="1"/>
      <protection locked="0"/>
    </xf>
    <xf numFmtId="0" fontId="75" fillId="5" borderId="15" xfId="0" applyFont="1" applyFill="1" applyBorder="1" applyAlignment="1" applyProtection="1">
      <alignment horizontal="left" vertical="center" wrapText="1"/>
      <protection locked="0"/>
    </xf>
    <xf numFmtId="0" fontId="40" fillId="5" borderId="94" xfId="0" applyFont="1" applyFill="1" applyBorder="1" applyAlignment="1" applyProtection="1">
      <alignment horizontal="left" vertical="top" wrapText="1"/>
      <protection locked="0"/>
    </xf>
    <xf numFmtId="0" fontId="40" fillId="5" borderId="43" xfId="0" applyFont="1" applyFill="1" applyBorder="1" applyAlignment="1" applyProtection="1">
      <alignment horizontal="left" vertical="top" wrapText="1"/>
      <protection locked="0"/>
    </xf>
    <xf numFmtId="0" fontId="40" fillId="5" borderId="93" xfId="0" applyFont="1" applyFill="1" applyBorder="1" applyAlignment="1" applyProtection="1">
      <alignment horizontal="left" vertical="top" wrapText="1"/>
      <protection locked="0"/>
    </xf>
    <xf numFmtId="0" fontId="40" fillId="5" borderId="96" xfId="0" applyFont="1" applyFill="1" applyBorder="1" applyAlignment="1" applyProtection="1">
      <alignment horizontal="left" vertical="top" wrapText="1"/>
      <protection locked="0"/>
    </xf>
    <xf numFmtId="0" fontId="40" fillId="5" borderId="0" xfId="0" applyFont="1" applyFill="1" applyAlignment="1" applyProtection="1">
      <alignment horizontal="left" vertical="top" wrapText="1"/>
      <protection locked="0"/>
    </xf>
    <xf numFmtId="0" fontId="40" fillId="5" borderId="46" xfId="0" applyFont="1" applyFill="1" applyBorder="1" applyAlignment="1" applyProtection="1">
      <alignment horizontal="left" vertical="top" wrapText="1"/>
      <protection locked="0"/>
    </xf>
    <xf numFmtId="0" fontId="40" fillId="5" borderId="40" xfId="0" applyFont="1" applyFill="1" applyBorder="1" applyAlignment="1" applyProtection="1">
      <alignment horizontal="left" vertical="top" wrapText="1"/>
      <protection locked="0"/>
    </xf>
    <xf numFmtId="0" fontId="40" fillId="5" borderId="41" xfId="0" applyFont="1" applyFill="1" applyBorder="1" applyAlignment="1" applyProtection="1">
      <alignment horizontal="left" vertical="top" wrapText="1"/>
      <protection locked="0"/>
    </xf>
    <xf numFmtId="0" fontId="40" fillId="5" borderId="42" xfId="0" applyFont="1" applyFill="1" applyBorder="1" applyAlignment="1" applyProtection="1">
      <alignment horizontal="left" vertical="top" wrapText="1"/>
      <protection locked="0"/>
    </xf>
    <xf numFmtId="0" fontId="75" fillId="0" borderId="63" xfId="0" applyFont="1" applyBorder="1" applyAlignment="1">
      <alignment horizontal="center" vertical="center"/>
    </xf>
    <xf numFmtId="0" fontId="75" fillId="0" borderId="36" xfId="0" applyFont="1" applyBorder="1" applyAlignment="1">
      <alignment horizontal="center" vertical="center"/>
    </xf>
    <xf numFmtId="0" fontId="75" fillId="0" borderId="37" xfId="0" applyFont="1" applyBorder="1" applyAlignment="1">
      <alignment horizontal="center" vertical="center"/>
    </xf>
    <xf numFmtId="0" fontId="75" fillId="0" borderId="57" xfId="0" applyFont="1" applyBorder="1" applyAlignment="1">
      <alignment horizontal="center" vertical="center"/>
    </xf>
    <xf numFmtId="0" fontId="60" fillId="0" borderId="57" xfId="0" applyFont="1" applyBorder="1" applyAlignment="1">
      <alignment horizontal="center" vertical="center" wrapText="1"/>
    </xf>
    <xf numFmtId="0" fontId="75" fillId="0" borderId="58" xfId="0" applyFont="1" applyBorder="1" applyAlignment="1">
      <alignment horizontal="center" vertical="center"/>
    </xf>
    <xf numFmtId="0" fontId="75" fillId="0" borderId="8" xfId="0" applyFont="1" applyBorder="1" applyAlignment="1">
      <alignment horizontal="center" vertical="center" wrapText="1"/>
    </xf>
    <xf numFmtId="0" fontId="75" fillId="0" borderId="57" xfId="0" applyFont="1" applyBorder="1" applyAlignment="1">
      <alignment horizontal="center" vertical="center" wrapText="1"/>
    </xf>
    <xf numFmtId="0" fontId="75" fillId="0" borderId="58" xfId="0" applyFont="1" applyBorder="1" applyAlignment="1">
      <alignment horizontal="center" vertical="center" wrapText="1"/>
    </xf>
    <xf numFmtId="0" fontId="75" fillId="10" borderId="7" xfId="0" applyFont="1" applyFill="1" applyBorder="1" applyAlignment="1">
      <alignment horizontal="center" vertical="center" wrapText="1"/>
    </xf>
    <xf numFmtId="0" fontId="60" fillId="0" borderId="34" xfId="0" applyFont="1" applyBorder="1" applyAlignment="1">
      <alignment horizontal="center" vertical="center" wrapText="1"/>
    </xf>
    <xf numFmtId="0" fontId="70" fillId="0" borderId="0" xfId="0" applyFont="1" applyAlignment="1">
      <alignment horizontal="center" vertical="center"/>
    </xf>
    <xf numFmtId="0" fontId="40" fillId="0" borderId="25" xfId="0" applyFont="1" applyBorder="1" applyAlignment="1">
      <alignment horizontal="center" vertical="center"/>
    </xf>
    <xf numFmtId="0" fontId="40" fillId="0" borderId="34" xfId="0" applyFont="1" applyBorder="1" applyAlignment="1">
      <alignment horizontal="center" vertical="center"/>
    </xf>
    <xf numFmtId="0" fontId="40" fillId="0" borderId="6" xfId="0" applyFont="1" applyBorder="1" applyAlignment="1">
      <alignment horizontal="center" vertical="center"/>
    </xf>
    <xf numFmtId="0" fontId="40" fillId="7" borderId="25" xfId="0" applyFont="1" applyFill="1" applyBorder="1" applyAlignment="1">
      <alignment horizontal="left" vertical="center"/>
    </xf>
    <xf numFmtId="0" fontId="40" fillId="7" borderId="34" xfId="0" applyFont="1" applyFill="1" applyBorder="1" applyAlignment="1">
      <alignment horizontal="left" vertical="center"/>
    </xf>
    <xf numFmtId="0" fontId="40" fillId="7" borderId="6" xfId="0" applyFont="1" applyFill="1" applyBorder="1" applyAlignment="1">
      <alignment horizontal="left" vertical="center"/>
    </xf>
    <xf numFmtId="0" fontId="60" fillId="0" borderId="7" xfId="0" applyFont="1" applyBorder="1" applyAlignment="1">
      <alignment horizontal="left" vertical="center" wrapText="1"/>
    </xf>
    <xf numFmtId="38" fontId="40" fillId="0" borderId="7" xfId="0" applyNumberFormat="1" applyFont="1" applyBorder="1">
      <alignment vertical="center"/>
    </xf>
    <xf numFmtId="0" fontId="60" fillId="0" borderId="98" xfId="0" applyFont="1" applyBorder="1" applyAlignment="1">
      <alignment horizontal="center" vertical="center"/>
    </xf>
    <xf numFmtId="0" fontId="60" fillId="0" borderId="99" xfId="0" applyFont="1" applyBorder="1" applyAlignment="1">
      <alignment horizontal="center" vertical="center"/>
    </xf>
    <xf numFmtId="0" fontId="60" fillId="0" borderId="101" xfId="0" applyFont="1" applyBorder="1" applyAlignment="1">
      <alignment horizontal="center" vertical="center"/>
    </xf>
    <xf numFmtId="0" fontId="21" fillId="0" borderId="98" xfId="0" applyFont="1" applyBorder="1" applyAlignment="1">
      <alignment horizontal="center" vertical="center"/>
    </xf>
    <xf numFmtId="0" fontId="21" fillId="0" borderId="99" xfId="0" applyFont="1" applyBorder="1" applyAlignment="1">
      <alignment horizontal="center" vertical="center"/>
    </xf>
    <xf numFmtId="0" fontId="21" fillId="0" borderId="101" xfId="0" applyFont="1" applyBorder="1" applyAlignment="1">
      <alignment horizontal="center" vertical="center"/>
    </xf>
    <xf numFmtId="0" fontId="24" fillId="5" borderId="94" xfId="0" applyFont="1" applyFill="1" applyBorder="1" applyAlignment="1" applyProtection="1">
      <alignment vertical="top" wrapText="1"/>
      <protection locked="0"/>
    </xf>
    <xf numFmtId="0" fontId="24" fillId="5" borderId="43" xfId="0" applyFont="1" applyFill="1" applyBorder="1" applyAlignment="1" applyProtection="1">
      <alignment vertical="top" wrapText="1"/>
      <protection locked="0"/>
    </xf>
    <xf numFmtId="0" fontId="24" fillId="5" borderId="93" xfId="0" applyFont="1" applyFill="1" applyBorder="1" applyAlignment="1" applyProtection="1">
      <alignment vertical="top" wrapText="1"/>
      <protection locked="0"/>
    </xf>
    <xf numFmtId="0" fontId="24" fillId="5" borderId="96" xfId="0" applyFont="1" applyFill="1" applyBorder="1" applyAlignment="1" applyProtection="1">
      <alignment vertical="top" wrapText="1"/>
      <protection locked="0"/>
    </xf>
    <xf numFmtId="0" fontId="24" fillId="5" borderId="0" xfId="0" applyFont="1" applyFill="1" applyAlignment="1" applyProtection="1">
      <alignment vertical="top" wrapText="1"/>
      <protection locked="0"/>
    </xf>
    <xf numFmtId="0" fontId="24" fillId="5" borderId="46" xfId="0" applyFont="1" applyFill="1" applyBorder="1" applyAlignment="1" applyProtection="1">
      <alignment vertical="top" wrapText="1"/>
      <protection locked="0"/>
    </xf>
    <xf numFmtId="0" fontId="24" fillId="5" borderId="40" xfId="0" applyFont="1" applyFill="1" applyBorder="1" applyAlignment="1" applyProtection="1">
      <alignment vertical="top" wrapText="1"/>
      <protection locked="0"/>
    </xf>
    <xf numFmtId="0" fontId="24" fillId="5" borderId="41" xfId="0" applyFont="1" applyFill="1" applyBorder="1" applyAlignment="1" applyProtection="1">
      <alignment vertical="top" wrapText="1"/>
      <protection locked="0"/>
    </xf>
    <xf numFmtId="0" fontId="24" fillId="5" borderId="42" xfId="0" applyFont="1" applyFill="1" applyBorder="1" applyAlignment="1" applyProtection="1">
      <alignment vertical="top" wrapText="1"/>
      <protection locked="0"/>
    </xf>
    <xf numFmtId="0" fontId="24" fillId="5" borderId="94" xfId="0" applyFont="1" applyFill="1" applyBorder="1" applyAlignment="1" applyProtection="1">
      <alignment horizontal="left" vertical="top" wrapText="1"/>
      <protection locked="0"/>
    </xf>
    <xf numFmtId="0" fontId="24" fillId="5" borderId="43" xfId="0" applyFont="1" applyFill="1" applyBorder="1" applyAlignment="1" applyProtection="1">
      <alignment horizontal="left" vertical="top" wrapText="1"/>
      <protection locked="0"/>
    </xf>
    <xf numFmtId="0" fontId="24" fillId="5" borderId="93" xfId="0" applyFont="1" applyFill="1" applyBorder="1" applyAlignment="1" applyProtection="1">
      <alignment horizontal="left" vertical="top" wrapText="1"/>
      <protection locked="0"/>
    </xf>
    <xf numFmtId="0" fontId="24" fillId="5" borderId="96" xfId="0" applyFont="1" applyFill="1" applyBorder="1" applyAlignment="1" applyProtection="1">
      <alignment horizontal="left" vertical="top" wrapText="1"/>
      <protection locked="0"/>
    </xf>
    <xf numFmtId="0" fontId="24" fillId="5" borderId="0" xfId="0" applyFont="1" applyFill="1" applyAlignment="1" applyProtection="1">
      <alignment horizontal="left" vertical="top" wrapText="1"/>
      <protection locked="0"/>
    </xf>
    <xf numFmtId="0" fontId="24" fillId="5" borderId="46" xfId="0" applyFont="1" applyFill="1" applyBorder="1" applyAlignment="1" applyProtection="1">
      <alignment horizontal="left" vertical="top" wrapText="1"/>
      <protection locked="0"/>
    </xf>
    <xf numFmtId="0" fontId="24" fillId="5" borderId="40" xfId="0" applyFont="1" applyFill="1" applyBorder="1" applyAlignment="1" applyProtection="1">
      <alignment horizontal="left" vertical="top" wrapText="1"/>
      <protection locked="0"/>
    </xf>
    <xf numFmtId="0" fontId="24" fillId="5" borderId="41" xfId="0" applyFont="1" applyFill="1" applyBorder="1" applyAlignment="1" applyProtection="1">
      <alignment horizontal="left" vertical="top" wrapText="1"/>
      <protection locked="0"/>
    </xf>
    <xf numFmtId="0" fontId="24" fillId="5" borderId="42" xfId="0" applyFont="1" applyFill="1" applyBorder="1" applyAlignment="1" applyProtection="1">
      <alignment horizontal="left" vertical="top" wrapText="1"/>
      <protection locked="0"/>
    </xf>
    <xf numFmtId="193" fontId="40" fillId="0" borderId="7" xfId="1" applyNumberFormat="1" applyFont="1" applyBorder="1" applyProtection="1">
      <alignment vertical="center"/>
    </xf>
    <xf numFmtId="0" fontId="40" fillId="0" borderId="7" xfId="0" applyFont="1" applyBorder="1">
      <alignment vertical="center"/>
    </xf>
    <xf numFmtId="0" fontId="79" fillId="0" borderId="0" xfId="0" applyFont="1" applyAlignment="1">
      <alignment horizontal="center" vertical="center"/>
    </xf>
    <xf numFmtId="0" fontId="0" fillId="0" borderId="7" xfId="0" applyBorder="1" applyAlignment="1">
      <alignment horizontal="center" vertical="center"/>
    </xf>
    <xf numFmtId="0" fontId="14" fillId="2" borderId="7" xfId="0" applyFont="1" applyFill="1" applyBorder="1" applyAlignment="1">
      <alignment horizontal="center" vertical="center" shrinkToFit="1"/>
    </xf>
    <xf numFmtId="0" fontId="0" fillId="0" borderId="7" xfId="0" applyBorder="1" applyAlignment="1">
      <alignment vertical="center" shrinkToFit="1"/>
    </xf>
    <xf numFmtId="0" fontId="49" fillId="2" borderId="0" xfId="0" applyFont="1" applyFill="1" applyAlignment="1">
      <alignment horizontal="center" vertical="center" wrapText="1"/>
    </xf>
    <xf numFmtId="0" fontId="49" fillId="0" borderId="0" xfId="0" applyFont="1" applyAlignment="1">
      <alignment horizontal="center" vertical="center" wrapText="1"/>
    </xf>
    <xf numFmtId="0" fontId="68" fillId="9" borderId="27" xfId="0" applyFont="1" applyFill="1" applyBorder="1" applyAlignment="1">
      <alignment horizontal="center" vertical="center"/>
    </xf>
    <xf numFmtId="0" fontId="68" fillId="9" borderId="30" xfId="0" applyFont="1" applyFill="1" applyBorder="1" applyAlignment="1">
      <alignment horizontal="center" vertical="center"/>
    </xf>
    <xf numFmtId="0" fontId="68" fillId="9" borderId="50" xfId="0" applyFont="1" applyFill="1" applyBorder="1" applyAlignment="1">
      <alignment horizontal="center" vertical="center"/>
    </xf>
    <xf numFmtId="0" fontId="68" fillId="9" borderId="16" xfId="0" applyFont="1" applyFill="1" applyBorder="1" applyAlignment="1">
      <alignment horizontal="center" vertical="center"/>
    </xf>
    <xf numFmtId="0" fontId="68" fillId="9" borderId="0" xfId="0" applyFont="1" applyFill="1" applyAlignment="1">
      <alignment horizontal="center" vertical="center"/>
    </xf>
    <xf numFmtId="0" fontId="68" fillId="9" borderId="32" xfId="0" applyFont="1" applyFill="1" applyBorder="1" applyAlignment="1">
      <alignment horizontal="center" vertical="center"/>
    </xf>
    <xf numFmtId="0" fontId="68" fillId="9" borderId="26" xfId="0" applyFont="1" applyFill="1" applyBorder="1" applyAlignment="1">
      <alignment horizontal="center" vertical="center"/>
    </xf>
    <xf numFmtId="0" fontId="68" fillId="9" borderId="24" xfId="0" applyFont="1" applyFill="1" applyBorder="1" applyAlignment="1">
      <alignment horizontal="center" vertical="center"/>
    </xf>
    <xf numFmtId="0" fontId="68" fillId="9" borderId="29" xfId="0" applyFont="1" applyFill="1" applyBorder="1" applyAlignment="1">
      <alignment horizontal="center" vertical="center"/>
    </xf>
    <xf numFmtId="0" fontId="8" fillId="9" borderId="27" xfId="0" applyFont="1" applyFill="1" applyBorder="1" applyAlignment="1">
      <alignment horizontal="left" vertical="top" wrapText="1"/>
    </xf>
    <xf numFmtId="0" fontId="8" fillId="9" borderId="30" xfId="0" applyFont="1" applyFill="1" applyBorder="1" applyAlignment="1">
      <alignment horizontal="left" vertical="top"/>
    </xf>
    <xf numFmtId="0" fontId="8" fillId="9" borderId="50" xfId="0" applyFont="1" applyFill="1" applyBorder="1" applyAlignment="1">
      <alignment horizontal="left" vertical="top"/>
    </xf>
    <xf numFmtId="0" fontId="8" fillId="9" borderId="16" xfId="0" applyFont="1" applyFill="1" applyBorder="1" applyAlignment="1">
      <alignment horizontal="left" vertical="top"/>
    </xf>
    <xf numFmtId="0" fontId="8" fillId="9" borderId="0" xfId="0" applyFont="1" applyFill="1" applyAlignment="1">
      <alignment horizontal="left" vertical="top"/>
    </xf>
    <xf numFmtId="0" fontId="8" fillId="9" borderId="32" xfId="0" applyFont="1" applyFill="1" applyBorder="1" applyAlignment="1">
      <alignment horizontal="left" vertical="top"/>
    </xf>
    <xf numFmtId="0" fontId="8" fillId="9" borderId="26" xfId="0" applyFont="1" applyFill="1" applyBorder="1" applyAlignment="1">
      <alignment horizontal="left" vertical="top"/>
    </xf>
    <xf numFmtId="0" fontId="8" fillId="9" borderId="24" xfId="0" applyFont="1" applyFill="1" applyBorder="1" applyAlignment="1">
      <alignment horizontal="left" vertical="top"/>
    </xf>
    <xf numFmtId="0" fontId="8" fillId="9" borderId="29" xfId="0" applyFont="1" applyFill="1" applyBorder="1" applyAlignment="1">
      <alignment horizontal="left" vertical="top"/>
    </xf>
    <xf numFmtId="0" fontId="68" fillId="9" borderId="27" xfId="0" applyFont="1" applyFill="1" applyBorder="1" applyAlignment="1">
      <alignment horizontal="left" vertical="top" wrapText="1"/>
    </xf>
    <xf numFmtId="0" fontId="68" fillId="9" borderId="30" xfId="0" applyFont="1" applyFill="1" applyBorder="1" applyAlignment="1">
      <alignment horizontal="left" vertical="top" wrapText="1"/>
    </xf>
    <xf numFmtId="0" fontId="68" fillId="9" borderId="50" xfId="0" applyFont="1" applyFill="1" applyBorder="1" applyAlignment="1">
      <alignment horizontal="left" vertical="top" wrapText="1"/>
    </xf>
    <xf numFmtId="0" fontId="68" fillId="9" borderId="16" xfId="0" applyFont="1" applyFill="1" applyBorder="1" applyAlignment="1">
      <alignment horizontal="left" vertical="top" wrapText="1"/>
    </xf>
    <xf numFmtId="0" fontId="68" fillId="9" borderId="0" xfId="0" applyFont="1" applyFill="1" applyAlignment="1">
      <alignment horizontal="left" vertical="top" wrapText="1"/>
    </xf>
    <xf numFmtId="0" fontId="68" fillId="9" borderId="32" xfId="0" applyFont="1" applyFill="1" applyBorder="1" applyAlignment="1">
      <alignment horizontal="left" vertical="top" wrapText="1"/>
    </xf>
    <xf numFmtId="0" fontId="68" fillId="9" borderId="26" xfId="0" applyFont="1" applyFill="1" applyBorder="1" applyAlignment="1">
      <alignment horizontal="left" vertical="top" wrapText="1"/>
    </xf>
    <xf numFmtId="0" fontId="68" fillId="9" borderId="24" xfId="0" applyFont="1" applyFill="1" applyBorder="1" applyAlignment="1">
      <alignment horizontal="left" vertical="top" wrapText="1"/>
    </xf>
    <xf numFmtId="0" fontId="68" fillId="9" borderId="29" xfId="0" applyFont="1" applyFill="1" applyBorder="1" applyAlignment="1">
      <alignment horizontal="left" vertical="top" wrapText="1"/>
    </xf>
    <xf numFmtId="0" fontId="8" fillId="9" borderId="30" xfId="0" applyFont="1" applyFill="1" applyBorder="1" applyAlignment="1">
      <alignment horizontal="left" vertical="top" wrapText="1"/>
    </xf>
    <xf numFmtId="0" fontId="8" fillId="9" borderId="50" xfId="0" applyFont="1" applyFill="1" applyBorder="1" applyAlignment="1">
      <alignment horizontal="left" vertical="top" wrapText="1"/>
    </xf>
    <xf numFmtId="0" fontId="8" fillId="0" borderId="27" xfId="0" applyFont="1" applyBorder="1" applyAlignment="1">
      <alignment horizontal="left" vertical="top" wrapText="1"/>
    </xf>
    <xf numFmtId="0" fontId="8" fillId="0" borderId="30" xfId="0" applyFont="1" applyBorder="1" applyAlignment="1">
      <alignment horizontal="left" vertical="top" wrapText="1"/>
    </xf>
    <xf numFmtId="0" fontId="8" fillId="0" borderId="50"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32" xfId="0" applyFont="1" applyBorder="1" applyAlignment="1">
      <alignment horizontal="left" vertical="top" wrapText="1"/>
    </xf>
    <xf numFmtId="0" fontId="8" fillId="0" borderId="26" xfId="0" applyFont="1" applyBorder="1" applyAlignment="1">
      <alignment horizontal="left" vertical="top" wrapText="1"/>
    </xf>
    <xf numFmtId="0" fontId="8" fillId="0" borderId="24" xfId="0" applyFont="1" applyBorder="1" applyAlignment="1">
      <alignment horizontal="left" vertical="top" wrapText="1"/>
    </xf>
    <xf numFmtId="0" fontId="8" fillId="0" borderId="29" xfId="0" applyFont="1" applyBorder="1" applyAlignment="1">
      <alignment horizontal="left" vertical="top" wrapText="1"/>
    </xf>
    <xf numFmtId="0" fontId="14" fillId="9" borderId="16" xfId="0" applyFont="1" applyFill="1" applyBorder="1" applyAlignment="1">
      <alignment horizontal="left" vertical="center" wrapText="1"/>
    </xf>
    <xf numFmtId="0" fontId="14" fillId="9" borderId="0" xfId="0" applyFont="1" applyFill="1" applyAlignment="1">
      <alignment horizontal="left" vertical="center" wrapText="1"/>
    </xf>
    <xf numFmtId="0" fontId="14" fillId="9" borderId="32" xfId="0" applyFont="1" applyFill="1" applyBorder="1" applyAlignment="1">
      <alignment horizontal="left" vertical="center" wrapText="1"/>
    </xf>
    <xf numFmtId="177" fontId="68" fillId="13" borderId="7" xfId="0" applyNumberFormat="1" applyFont="1" applyFill="1" applyBorder="1" applyAlignment="1" applyProtection="1">
      <alignment horizontal="right" vertical="center"/>
      <protection locked="0"/>
    </xf>
    <xf numFmtId="176" fontId="68" fillId="9" borderId="25" xfId="0" applyNumberFormat="1" applyFont="1" applyFill="1" applyBorder="1" applyAlignment="1">
      <alignment horizontal="right" vertical="center"/>
    </xf>
    <xf numFmtId="176" fontId="68" fillId="9" borderId="34" xfId="0" applyNumberFormat="1" applyFont="1" applyFill="1" applyBorder="1" applyAlignment="1">
      <alignment horizontal="right" vertical="center"/>
    </xf>
    <xf numFmtId="176" fontId="68" fillId="9" borderId="6" xfId="0" applyNumberFormat="1" applyFont="1" applyFill="1" applyBorder="1" applyAlignment="1">
      <alignment horizontal="right" vertical="center"/>
    </xf>
    <xf numFmtId="0" fontId="68" fillId="9" borderId="30" xfId="0" applyFont="1" applyFill="1" applyBorder="1" applyAlignment="1">
      <alignment horizontal="left" vertical="top"/>
    </xf>
    <xf numFmtId="0" fontId="68" fillId="9" borderId="50" xfId="0" applyFont="1" applyFill="1" applyBorder="1" applyAlignment="1">
      <alignment horizontal="left" vertical="top"/>
    </xf>
    <xf numFmtId="0" fontId="68" fillId="9" borderId="16" xfId="0" applyFont="1" applyFill="1" applyBorder="1" applyAlignment="1">
      <alignment horizontal="left" vertical="top"/>
    </xf>
    <xf numFmtId="0" fontId="68" fillId="9" borderId="0" xfId="0" applyFont="1" applyFill="1" applyAlignment="1">
      <alignment horizontal="left" vertical="top"/>
    </xf>
    <xf numFmtId="0" fontId="68" fillId="9" borderId="32" xfId="0" applyFont="1" applyFill="1" applyBorder="1" applyAlignment="1">
      <alignment horizontal="left" vertical="top"/>
    </xf>
    <xf numFmtId="0" fontId="68" fillId="9" borderId="26" xfId="0" applyFont="1" applyFill="1" applyBorder="1" applyAlignment="1">
      <alignment horizontal="left" vertical="top"/>
    </xf>
    <xf numFmtId="0" fontId="68" fillId="9" borderId="24" xfId="0" applyFont="1" applyFill="1" applyBorder="1" applyAlignment="1">
      <alignment horizontal="left" vertical="top"/>
    </xf>
    <xf numFmtId="0" fontId="68" fillId="9" borderId="29" xfId="0" applyFont="1" applyFill="1" applyBorder="1" applyAlignment="1">
      <alignment horizontal="left" vertical="top"/>
    </xf>
    <xf numFmtId="0" fontId="8" fillId="9" borderId="27" xfId="0" applyFont="1" applyFill="1" applyBorder="1" applyAlignment="1">
      <alignment vertical="top" wrapText="1"/>
    </xf>
    <xf numFmtId="0" fontId="8" fillId="9" borderId="30" xfId="0" applyFont="1" applyFill="1" applyBorder="1" applyAlignment="1">
      <alignment vertical="top" wrapText="1"/>
    </xf>
    <xf numFmtId="0" fontId="8" fillId="9" borderId="50" xfId="0" applyFont="1" applyFill="1" applyBorder="1" applyAlignment="1">
      <alignment vertical="top" wrapText="1"/>
    </xf>
    <xf numFmtId="0" fontId="8" fillId="9" borderId="16" xfId="0" applyFont="1" applyFill="1" applyBorder="1" applyAlignment="1">
      <alignment vertical="top" wrapText="1"/>
    </xf>
    <xf numFmtId="0" fontId="8" fillId="9" borderId="0" xfId="0" applyFont="1" applyFill="1" applyAlignment="1">
      <alignment vertical="top" wrapText="1"/>
    </xf>
    <xf numFmtId="0" fontId="8" fillId="9" borderId="32" xfId="0" applyFont="1" applyFill="1" applyBorder="1" applyAlignment="1">
      <alignment vertical="top" wrapText="1"/>
    </xf>
    <xf numFmtId="0" fontId="8" fillId="9" borderId="26" xfId="0" applyFont="1" applyFill="1" applyBorder="1" applyAlignment="1">
      <alignment vertical="top" wrapText="1"/>
    </xf>
    <xf numFmtId="0" fontId="8" fillId="9" borderId="24" xfId="0" applyFont="1" applyFill="1" applyBorder="1" applyAlignment="1">
      <alignment vertical="top" wrapText="1"/>
    </xf>
    <xf numFmtId="0" fontId="8" fillId="9" borderId="29" xfId="0" applyFont="1" applyFill="1" applyBorder="1" applyAlignment="1">
      <alignment vertical="top" wrapText="1"/>
    </xf>
    <xf numFmtId="0" fontId="68" fillId="9" borderId="27" xfId="0" applyFont="1" applyFill="1" applyBorder="1" applyAlignment="1">
      <alignment vertical="top" wrapText="1"/>
    </xf>
    <xf numFmtId="0" fontId="68" fillId="9" borderId="30" xfId="0" applyFont="1" applyFill="1" applyBorder="1" applyAlignment="1">
      <alignment vertical="top"/>
    </xf>
    <xf numFmtId="0" fontId="68" fillId="9" borderId="50" xfId="0" applyFont="1" applyFill="1" applyBorder="1" applyAlignment="1">
      <alignment vertical="top"/>
    </xf>
    <xf numFmtId="0" fontId="68" fillId="9" borderId="16" xfId="0" applyFont="1" applyFill="1" applyBorder="1" applyAlignment="1">
      <alignment vertical="top"/>
    </xf>
    <xf numFmtId="0" fontId="68" fillId="9" borderId="0" xfId="0" applyFont="1" applyFill="1" applyAlignment="1">
      <alignment vertical="top"/>
    </xf>
    <xf numFmtId="0" fontId="68" fillId="9" borderId="32" xfId="0" applyFont="1" applyFill="1" applyBorder="1" applyAlignment="1">
      <alignment vertical="top"/>
    </xf>
    <xf numFmtId="0" fontId="68" fillId="9" borderId="26" xfId="0" applyFont="1" applyFill="1" applyBorder="1" applyAlignment="1">
      <alignment vertical="top"/>
    </xf>
    <xf numFmtId="0" fontId="68" fillId="9" borderId="24" xfId="0" applyFont="1" applyFill="1" applyBorder="1" applyAlignment="1">
      <alignment vertical="top"/>
    </xf>
    <xf numFmtId="0" fontId="68" fillId="9" borderId="29" xfId="0" applyFont="1" applyFill="1" applyBorder="1" applyAlignment="1">
      <alignment vertical="top"/>
    </xf>
    <xf numFmtId="0" fontId="8" fillId="9" borderId="27" xfId="0" applyFont="1" applyFill="1" applyBorder="1" applyAlignment="1">
      <alignment horizontal="center" vertical="top" wrapText="1"/>
    </xf>
    <xf numFmtId="0" fontId="8" fillId="9" borderId="30" xfId="0" applyFont="1" applyFill="1" applyBorder="1" applyAlignment="1">
      <alignment horizontal="center" vertical="top" wrapText="1"/>
    </xf>
    <xf numFmtId="0" fontId="8" fillId="9" borderId="50" xfId="0" applyFont="1" applyFill="1" applyBorder="1" applyAlignment="1">
      <alignment horizontal="center" vertical="top" wrapText="1"/>
    </xf>
    <xf numFmtId="176" fontId="68" fillId="0" borderId="7" xfId="0" applyNumberFormat="1" applyFont="1" applyBorder="1" applyAlignment="1" applyProtection="1">
      <alignment horizontal="center" vertical="center"/>
      <protection locked="0"/>
    </xf>
    <xf numFmtId="176" fontId="8" fillId="0" borderId="25" xfId="0" applyNumberFormat="1" applyFont="1" applyBorder="1" applyAlignment="1">
      <alignment horizontal="right" vertical="center"/>
    </xf>
    <xf numFmtId="176" fontId="8" fillId="0" borderId="34" xfId="0" applyNumberFormat="1" applyFont="1" applyBorder="1" applyAlignment="1">
      <alignment horizontal="right" vertical="center"/>
    </xf>
    <xf numFmtId="176" fontId="8" fillId="0" borderId="6" xfId="0" applyNumberFormat="1" applyFont="1" applyBorder="1" applyAlignment="1">
      <alignment horizontal="right" vertical="center"/>
    </xf>
    <xf numFmtId="0" fontId="8" fillId="9" borderId="26" xfId="0" applyFont="1" applyFill="1" applyBorder="1" applyAlignment="1">
      <alignment horizontal="center" vertical="top" wrapText="1"/>
    </xf>
    <xf numFmtId="0" fontId="8" fillId="9" borderId="24" xfId="0" applyFont="1" applyFill="1" applyBorder="1" applyAlignment="1">
      <alignment horizontal="center" vertical="top" wrapText="1"/>
    </xf>
    <xf numFmtId="0" fontId="8" fillId="9" borderId="29" xfId="0" applyFont="1" applyFill="1" applyBorder="1" applyAlignment="1">
      <alignment horizontal="center" vertical="top" wrapText="1"/>
    </xf>
    <xf numFmtId="0" fontId="8" fillId="9" borderId="16" xfId="0" applyFont="1" applyFill="1" applyBorder="1" applyAlignment="1">
      <alignment horizontal="center" vertical="top" wrapText="1"/>
    </xf>
    <xf numFmtId="0" fontId="8" fillId="9" borderId="0" xfId="0" applyFont="1" applyFill="1" applyAlignment="1">
      <alignment horizontal="center" vertical="top" wrapText="1"/>
    </xf>
    <xf numFmtId="0" fontId="71" fillId="0" borderId="31" xfId="0" quotePrefix="1" applyFont="1" applyBorder="1" applyAlignment="1">
      <alignment vertical="top" wrapText="1"/>
    </xf>
    <xf numFmtId="0" fontId="71" fillId="0" borderId="124" xfId="0" quotePrefix="1" applyFont="1" applyBorder="1" applyAlignment="1">
      <alignment vertical="top" wrapText="1"/>
    </xf>
    <xf numFmtId="0" fontId="49" fillId="2" borderId="125" xfId="0" applyFont="1" applyFill="1" applyBorder="1" applyProtection="1">
      <alignment vertical="center"/>
      <protection locked="0"/>
    </xf>
    <xf numFmtId="0" fontId="49" fillId="2" borderId="126" xfId="0" applyFont="1" applyFill="1" applyBorder="1" applyProtection="1">
      <alignment vertical="center"/>
      <protection locked="0"/>
    </xf>
    <xf numFmtId="0" fontId="49" fillId="2" borderId="127" xfId="0" applyFont="1" applyFill="1" applyBorder="1" applyProtection="1">
      <alignment vertical="center"/>
      <protection locked="0"/>
    </xf>
    <xf numFmtId="0" fontId="49" fillId="2" borderId="25" xfId="0" applyFont="1" applyFill="1" applyBorder="1" applyAlignment="1">
      <alignment horizontal="center" vertical="distributed"/>
    </xf>
    <xf numFmtId="0" fontId="49" fillId="2" borderId="34" xfId="0" applyFont="1" applyFill="1" applyBorder="1" applyAlignment="1">
      <alignment horizontal="center" vertical="distributed"/>
    </xf>
    <xf numFmtId="0" fontId="49" fillId="2" borderId="25" xfId="0" applyFont="1" applyFill="1" applyBorder="1" applyAlignment="1">
      <alignment horizontal="center" vertical="center"/>
    </xf>
    <xf numFmtId="0" fontId="49" fillId="2" borderId="34" xfId="0" applyFont="1" applyFill="1" applyBorder="1" applyAlignment="1">
      <alignment horizontal="center" vertical="center"/>
    </xf>
    <xf numFmtId="0" fontId="49" fillId="2" borderId="6" xfId="0" applyFont="1" applyFill="1" applyBorder="1" applyAlignment="1">
      <alignment horizontal="center" vertical="center"/>
    </xf>
    <xf numFmtId="0" fontId="8" fillId="5" borderId="27" xfId="0" applyFont="1" applyFill="1" applyBorder="1" applyAlignment="1" applyProtection="1">
      <alignment horizontal="left" vertical="center"/>
      <protection locked="0"/>
    </xf>
    <xf numFmtId="0" fontId="8" fillId="5" borderId="30" xfId="0" applyFont="1" applyFill="1" applyBorder="1" applyAlignment="1" applyProtection="1">
      <alignment horizontal="left" vertical="center"/>
      <protection locked="0"/>
    </xf>
    <xf numFmtId="0" fontId="8" fillId="5" borderId="50" xfId="0" applyFont="1" applyFill="1" applyBorder="1" applyAlignment="1" applyProtection="1">
      <alignment horizontal="left" vertical="center"/>
      <protection locked="0"/>
    </xf>
    <xf numFmtId="187" fontId="8" fillId="5" borderId="27" xfId="0" applyNumberFormat="1" applyFont="1" applyFill="1" applyBorder="1" applyAlignment="1" applyProtection="1">
      <alignment horizontal="right" vertical="center"/>
      <protection locked="0"/>
    </xf>
    <xf numFmtId="187" fontId="8" fillId="5" borderId="30" xfId="0" applyNumberFormat="1" applyFont="1" applyFill="1" applyBorder="1" applyAlignment="1" applyProtection="1">
      <alignment horizontal="right" vertical="center"/>
      <protection locked="0"/>
    </xf>
    <xf numFmtId="187" fontId="8" fillId="5" borderId="50" xfId="0" applyNumberFormat="1" applyFont="1" applyFill="1" applyBorder="1" applyAlignment="1" applyProtection="1">
      <alignment horizontal="right" vertical="center"/>
      <protection locked="0"/>
    </xf>
    <xf numFmtId="0" fontId="8" fillId="5" borderId="27" xfId="0" applyFont="1" applyFill="1" applyBorder="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0" fontId="8" fillId="5" borderId="50" xfId="0" applyFont="1" applyFill="1" applyBorder="1" applyAlignment="1" applyProtection="1">
      <alignment horizontal="left" vertical="center" shrinkToFit="1"/>
      <protection locked="0"/>
    </xf>
    <xf numFmtId="0" fontId="8" fillId="5" borderId="16" xfId="0" applyFont="1" applyFill="1" applyBorder="1" applyAlignment="1" applyProtection="1">
      <alignment horizontal="left" vertical="center"/>
      <protection locked="0"/>
    </xf>
    <xf numFmtId="0" fontId="8" fillId="5" borderId="0" xfId="0" applyFont="1" applyFill="1" applyAlignment="1" applyProtection="1">
      <alignment horizontal="left" vertical="center"/>
      <protection locked="0"/>
    </xf>
    <xf numFmtId="0" fontId="8" fillId="5" borderId="32" xfId="0" applyFont="1" applyFill="1" applyBorder="1" applyAlignment="1" applyProtection="1">
      <alignment horizontal="left" vertical="center"/>
      <protection locked="0"/>
    </xf>
    <xf numFmtId="187" fontId="8" fillId="5" borderId="16" xfId="0" applyNumberFormat="1" applyFont="1" applyFill="1" applyBorder="1" applyAlignment="1" applyProtection="1">
      <alignment horizontal="right" vertical="center"/>
      <protection locked="0"/>
    </xf>
    <xf numFmtId="187" fontId="8" fillId="5" borderId="0" xfId="0" applyNumberFormat="1" applyFont="1" applyFill="1" applyAlignment="1" applyProtection="1">
      <alignment horizontal="right" vertical="center"/>
      <protection locked="0"/>
    </xf>
    <xf numFmtId="187" fontId="8" fillId="5" borderId="32" xfId="0" applyNumberFormat="1" applyFont="1" applyFill="1" applyBorder="1" applyAlignment="1" applyProtection="1">
      <alignment horizontal="right" vertical="center"/>
      <protection locked="0"/>
    </xf>
    <xf numFmtId="0" fontId="8" fillId="5" borderId="16" xfId="0" applyFont="1" applyFill="1" applyBorder="1" applyAlignment="1" applyProtection="1">
      <alignment horizontal="left" vertical="center" shrinkToFit="1"/>
      <protection locked="0"/>
    </xf>
    <xf numFmtId="0" fontId="8" fillId="5" borderId="0" xfId="0" applyFont="1" applyFill="1" applyAlignment="1" applyProtection="1">
      <alignment horizontal="left" vertical="center" shrinkToFit="1"/>
      <protection locked="0"/>
    </xf>
    <xf numFmtId="0" fontId="8" fillId="5" borderId="32" xfId="0" applyFont="1" applyFill="1" applyBorder="1" applyAlignment="1" applyProtection="1">
      <alignment horizontal="left" vertical="center" shrinkToFit="1"/>
      <protection locked="0"/>
    </xf>
    <xf numFmtId="0" fontId="49" fillId="2" borderId="128" xfId="0" applyFont="1" applyFill="1" applyBorder="1" applyAlignment="1">
      <alignment horizontal="center" vertical="center"/>
    </xf>
    <xf numFmtId="0" fontId="49" fillId="2" borderId="31" xfId="0" applyFont="1" applyFill="1" applyBorder="1" applyAlignment="1">
      <alignment horizontal="center" vertical="center"/>
    </xf>
    <xf numFmtId="0" fontId="49" fillId="2" borderId="124" xfId="0" applyFont="1" applyFill="1" applyBorder="1" applyAlignment="1">
      <alignment horizontal="center" vertical="center"/>
    </xf>
    <xf numFmtId="176" fontId="49" fillId="2" borderId="128" xfId="0" applyNumberFormat="1" applyFont="1" applyFill="1" applyBorder="1" applyAlignment="1" applyProtection="1">
      <alignment horizontal="right" vertical="center"/>
      <protection locked="0"/>
    </xf>
    <xf numFmtId="176" fontId="49" fillId="2" borderId="31" xfId="0" applyNumberFormat="1" applyFont="1" applyFill="1" applyBorder="1" applyAlignment="1" applyProtection="1">
      <alignment horizontal="right" vertical="center"/>
      <protection locked="0"/>
    </xf>
    <xf numFmtId="176" fontId="49" fillId="2" borderId="124" xfId="0" applyNumberFormat="1" applyFont="1" applyFill="1" applyBorder="1" applyAlignment="1" applyProtection="1">
      <alignment horizontal="right" vertical="center"/>
      <protection locked="0"/>
    </xf>
    <xf numFmtId="0" fontId="49" fillId="2" borderId="128" xfId="0" applyFont="1" applyFill="1" applyBorder="1" applyProtection="1">
      <alignment vertical="center"/>
      <protection locked="0"/>
    </xf>
    <xf numFmtId="0" fontId="49" fillId="2" borderId="31" xfId="0" applyFont="1" applyFill="1" applyBorder="1" applyProtection="1">
      <alignment vertical="center"/>
      <protection locked="0"/>
    </xf>
    <xf numFmtId="0" fontId="49" fillId="2" borderId="124" xfId="0" applyFont="1" applyFill="1" applyBorder="1" applyProtection="1">
      <alignment vertical="center"/>
      <protection locked="0"/>
    </xf>
    <xf numFmtId="0" fontId="8" fillId="0" borderId="26" xfId="0" applyFont="1" applyBorder="1">
      <alignment vertical="center"/>
    </xf>
    <xf numFmtId="0" fontId="8" fillId="0" borderId="24" xfId="0" applyFont="1" applyBorder="1">
      <alignment vertical="center"/>
    </xf>
    <xf numFmtId="0" fontId="8" fillId="0" borderId="29" xfId="0" applyFont="1" applyBorder="1">
      <alignment vertical="center"/>
    </xf>
    <xf numFmtId="0" fontId="49" fillId="2" borderId="25" xfId="0" applyFont="1" applyFill="1" applyBorder="1" applyAlignment="1">
      <alignment horizontal="center" vertical="center" shrinkToFit="1"/>
    </xf>
    <xf numFmtId="0" fontId="49" fillId="2" borderId="34" xfId="0" applyFont="1" applyFill="1" applyBorder="1" applyAlignment="1">
      <alignment horizontal="center" vertical="center" shrinkToFit="1"/>
    </xf>
    <xf numFmtId="0" fontId="49" fillId="2" borderId="6" xfId="0" applyFont="1" applyFill="1" applyBorder="1" applyAlignment="1">
      <alignment horizontal="center" vertical="center" shrinkToFit="1"/>
    </xf>
    <xf numFmtId="0" fontId="8" fillId="5" borderId="27" xfId="0" applyFont="1" applyFill="1" applyBorder="1" applyAlignment="1" applyProtection="1">
      <alignment horizontal="center" vertical="center" shrinkToFit="1"/>
      <protection locked="0"/>
    </xf>
    <xf numFmtId="0" fontId="8" fillId="5" borderId="50" xfId="0" applyFont="1" applyFill="1" applyBorder="1" applyAlignment="1" applyProtection="1">
      <alignment horizontal="center" vertical="center" shrinkToFit="1"/>
      <protection locked="0"/>
    </xf>
    <xf numFmtId="38" fontId="8" fillId="5" borderId="27" xfId="6" applyFont="1" applyFill="1" applyBorder="1" applyAlignment="1" applyProtection="1">
      <alignment horizontal="right" vertical="center" shrinkToFit="1"/>
      <protection locked="0"/>
    </xf>
    <xf numFmtId="38" fontId="8" fillId="5" borderId="30" xfId="6" applyFont="1" applyFill="1" applyBorder="1" applyAlignment="1" applyProtection="1">
      <alignment horizontal="right" vertical="center" shrinkToFit="1"/>
      <protection locked="0"/>
    </xf>
    <xf numFmtId="38" fontId="8" fillId="5" borderId="50" xfId="6" applyFont="1" applyFill="1" applyBorder="1" applyAlignment="1" applyProtection="1">
      <alignment horizontal="right" vertical="center" shrinkToFit="1"/>
      <protection locked="0"/>
    </xf>
    <xf numFmtId="180" fontId="8" fillId="2" borderId="27" xfId="0" applyNumberFormat="1" applyFont="1" applyFill="1" applyBorder="1" applyAlignment="1">
      <alignment horizontal="right" vertical="center" shrinkToFit="1"/>
    </xf>
    <xf numFmtId="180" fontId="8" fillId="2" borderId="30" xfId="0" applyNumberFormat="1" applyFont="1" applyFill="1" applyBorder="1" applyAlignment="1">
      <alignment horizontal="right" vertical="center" shrinkToFit="1"/>
    </xf>
    <xf numFmtId="180" fontId="8" fillId="2" borderId="50" xfId="0" applyNumberFormat="1" applyFont="1" applyFill="1" applyBorder="1" applyAlignment="1">
      <alignment horizontal="right" vertical="center" shrinkToFit="1"/>
    </xf>
    <xf numFmtId="0" fontId="8" fillId="5" borderId="30"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shrinkToFit="1"/>
      <protection locked="0"/>
    </xf>
    <xf numFmtId="0" fontId="8" fillId="5" borderId="32" xfId="0" applyFont="1" applyFill="1" applyBorder="1" applyAlignment="1" applyProtection="1">
      <alignment horizontal="center" vertical="center" shrinkToFit="1"/>
      <protection locked="0"/>
    </xf>
    <xf numFmtId="38" fontId="8" fillId="5" borderId="16" xfId="6" applyFont="1" applyFill="1" applyBorder="1" applyAlignment="1" applyProtection="1">
      <alignment horizontal="right" vertical="center" shrinkToFit="1"/>
      <protection locked="0"/>
    </xf>
    <xf numFmtId="38" fontId="8" fillId="5" borderId="0" xfId="6" applyFont="1" applyFill="1" applyBorder="1" applyAlignment="1" applyProtection="1">
      <alignment horizontal="right" vertical="center" shrinkToFit="1"/>
      <protection locked="0"/>
    </xf>
    <xf numFmtId="38" fontId="8" fillId="5" borderId="32" xfId="6" applyFont="1" applyFill="1" applyBorder="1" applyAlignment="1" applyProtection="1">
      <alignment horizontal="right" vertical="center" shrinkToFit="1"/>
      <protection locked="0"/>
    </xf>
    <xf numFmtId="180" fontId="8" fillId="2" borderId="16" xfId="0" applyNumberFormat="1" applyFont="1" applyFill="1" applyBorder="1" applyAlignment="1">
      <alignment horizontal="right" vertical="center" shrinkToFit="1"/>
    </xf>
    <xf numFmtId="180" fontId="8" fillId="2" borderId="0" xfId="0" applyNumberFormat="1" applyFont="1" applyFill="1" applyAlignment="1">
      <alignment horizontal="right" vertical="center" shrinkToFit="1"/>
    </xf>
    <xf numFmtId="180" fontId="8" fillId="2" borderId="32" xfId="0" applyNumberFormat="1" applyFont="1" applyFill="1" applyBorder="1" applyAlignment="1">
      <alignment horizontal="right" vertical="center" shrinkToFit="1"/>
    </xf>
    <xf numFmtId="0" fontId="8" fillId="5" borderId="0" xfId="0" applyFont="1" applyFill="1" applyAlignment="1" applyProtection="1">
      <alignment horizontal="center" vertical="center" shrinkToFit="1"/>
      <protection locked="0"/>
    </xf>
    <xf numFmtId="0" fontId="72" fillId="2" borderId="30" xfId="0" applyFont="1" applyFill="1" applyBorder="1">
      <alignment vertical="center"/>
    </xf>
    <xf numFmtId="0" fontId="72" fillId="2" borderId="0" xfId="0" applyFont="1" applyFill="1" applyAlignment="1">
      <alignment horizontal="left" vertical="center"/>
    </xf>
    <xf numFmtId="0" fontId="8" fillId="5" borderId="26" xfId="0" applyFont="1" applyFill="1" applyBorder="1" applyAlignment="1" applyProtection="1">
      <alignment horizontal="left" vertical="center" shrinkToFit="1"/>
      <protection locked="0"/>
    </xf>
    <xf numFmtId="0" fontId="8" fillId="5" borderId="24" xfId="0" applyFont="1" applyFill="1" applyBorder="1" applyAlignment="1" applyProtection="1">
      <alignment horizontal="left" vertical="center" shrinkToFit="1"/>
      <protection locked="0"/>
    </xf>
    <xf numFmtId="0" fontId="8" fillId="5" borderId="29" xfId="0" applyFont="1" applyFill="1" applyBorder="1" applyAlignment="1" applyProtection="1">
      <alignment horizontal="left" vertical="center" shrinkToFit="1"/>
      <protection locked="0"/>
    </xf>
    <xf numFmtId="0" fontId="8" fillId="5" borderId="26" xfId="0" applyFont="1" applyFill="1" applyBorder="1" applyAlignment="1" applyProtection="1">
      <alignment horizontal="center" vertical="center" shrinkToFit="1"/>
      <protection locked="0"/>
    </xf>
    <xf numFmtId="0" fontId="8" fillId="5" borderId="29" xfId="0" applyFont="1" applyFill="1" applyBorder="1" applyAlignment="1" applyProtection="1">
      <alignment horizontal="center" vertical="center" shrinkToFit="1"/>
      <protection locked="0"/>
    </xf>
    <xf numFmtId="38" fontId="8" fillId="5" borderId="26" xfId="6" applyFont="1" applyFill="1" applyBorder="1" applyAlignment="1" applyProtection="1">
      <alignment horizontal="right" vertical="center" shrinkToFit="1"/>
      <protection locked="0"/>
    </xf>
    <xf numFmtId="38" fontId="8" fillId="5" borderId="24" xfId="6" applyFont="1" applyFill="1" applyBorder="1" applyAlignment="1" applyProtection="1">
      <alignment horizontal="right" vertical="center" shrinkToFit="1"/>
      <protection locked="0"/>
    </xf>
    <xf numFmtId="38" fontId="8" fillId="5" borderId="29" xfId="6" applyFont="1" applyFill="1" applyBorder="1" applyAlignment="1" applyProtection="1">
      <alignment horizontal="right" vertical="center" shrinkToFit="1"/>
      <protection locked="0"/>
    </xf>
    <xf numFmtId="180" fontId="8" fillId="2" borderId="26" xfId="0" applyNumberFormat="1" applyFont="1" applyFill="1" applyBorder="1" applyAlignment="1">
      <alignment horizontal="right" vertical="center" shrinkToFit="1"/>
    </xf>
    <xf numFmtId="180" fontId="8" fillId="2" borderId="24" xfId="0" applyNumberFormat="1" applyFont="1" applyFill="1" applyBorder="1" applyAlignment="1">
      <alignment horizontal="right" vertical="center" shrinkToFit="1"/>
    </xf>
    <xf numFmtId="180" fontId="8" fillId="2" borderId="29" xfId="0" applyNumberFormat="1" applyFont="1" applyFill="1" applyBorder="1" applyAlignment="1">
      <alignment horizontal="right" vertical="center" shrinkToFit="1"/>
    </xf>
    <xf numFmtId="0" fontId="8" fillId="5" borderId="24" xfId="0" applyFont="1" applyFill="1" applyBorder="1" applyAlignment="1" applyProtection="1">
      <alignment horizontal="center" vertical="center" shrinkToFit="1"/>
      <protection locked="0"/>
    </xf>
    <xf numFmtId="0" fontId="0" fillId="0" borderId="0" xfId="0" applyAlignment="1">
      <alignment horizontal="center" vertical="center"/>
    </xf>
    <xf numFmtId="0" fontId="14" fillId="2" borderId="0" xfId="0" applyFont="1" applyFill="1" applyAlignment="1">
      <alignment horizontal="center" vertical="center" shrinkToFit="1"/>
    </xf>
    <xf numFmtId="0" fontId="0" fillId="0" borderId="0" xfId="0" applyAlignment="1">
      <alignment vertical="center" shrinkToFit="1"/>
    </xf>
    <xf numFmtId="0" fontId="49" fillId="2" borderId="27" xfId="0" applyFont="1" applyFill="1" applyBorder="1" applyAlignment="1">
      <alignment horizontal="center" vertical="center"/>
    </xf>
    <xf numFmtId="0" fontId="49" fillId="2" borderId="30" xfId="0" applyFont="1" applyFill="1" applyBorder="1" applyAlignment="1">
      <alignment horizontal="center" vertical="center"/>
    </xf>
    <xf numFmtId="0" fontId="49" fillId="2" borderId="50" xfId="0" applyFont="1" applyFill="1" applyBorder="1" applyAlignment="1">
      <alignment horizontal="center" vertical="center"/>
    </xf>
    <xf numFmtId="0" fontId="49" fillId="2" borderId="16" xfId="0" applyFont="1" applyFill="1" applyBorder="1" applyAlignment="1">
      <alignment horizontal="center" vertical="center"/>
    </xf>
    <xf numFmtId="0" fontId="49" fillId="2" borderId="32" xfId="0" applyFont="1" applyFill="1" applyBorder="1" applyAlignment="1">
      <alignment horizontal="center" vertical="center"/>
    </xf>
    <xf numFmtId="0" fontId="49" fillId="2" borderId="26" xfId="0" applyFont="1" applyFill="1" applyBorder="1" applyAlignment="1">
      <alignment horizontal="center" vertical="center"/>
    </xf>
    <xf numFmtId="0" fontId="49" fillId="2" borderId="24" xfId="0" applyFont="1" applyFill="1" applyBorder="1" applyAlignment="1">
      <alignment horizontal="center" vertical="center"/>
    </xf>
    <xf numFmtId="0" fontId="49" fillId="2" borderId="29" xfId="0" applyFont="1" applyFill="1" applyBorder="1" applyAlignment="1">
      <alignment horizontal="center" vertical="center"/>
    </xf>
    <xf numFmtId="0" fontId="78" fillId="0" borderId="24" xfId="0" applyFont="1" applyBorder="1" applyAlignment="1">
      <alignment horizontal="left" vertical="center" wrapText="1"/>
    </xf>
    <xf numFmtId="0" fontId="78" fillId="7" borderId="0" xfId="0" applyFont="1" applyFill="1" applyAlignment="1">
      <alignment horizontal="left" vertical="center" wrapText="1"/>
    </xf>
    <xf numFmtId="0" fontId="93" fillId="0" borderId="30" xfId="0" applyFont="1" applyBorder="1" applyAlignment="1">
      <alignment horizontal="center" vertical="center"/>
    </xf>
    <xf numFmtId="0" fontId="14" fillId="10" borderId="26" xfId="0" applyFont="1" applyFill="1" applyBorder="1" applyAlignment="1" applyProtection="1">
      <alignment horizontal="left" vertical="center" wrapText="1"/>
      <protection locked="0"/>
    </xf>
    <xf numFmtId="0" fontId="14" fillId="10" borderId="24" xfId="0" applyFont="1" applyFill="1" applyBorder="1" applyAlignment="1" applyProtection="1">
      <alignment horizontal="left" vertical="center" wrapText="1"/>
      <protection locked="0"/>
    </xf>
    <xf numFmtId="0" fontId="14" fillId="10" borderId="64" xfId="0" applyFont="1" applyFill="1" applyBorder="1" applyAlignment="1" applyProtection="1">
      <alignment horizontal="left" vertical="center" wrapText="1"/>
      <protection locked="0"/>
    </xf>
    <xf numFmtId="0" fontId="14" fillId="10" borderId="28" xfId="0" applyFont="1" applyFill="1" applyBorder="1" applyAlignment="1" applyProtection="1">
      <alignment horizontal="left" vertical="center" wrapText="1"/>
      <protection locked="0"/>
    </xf>
    <xf numFmtId="0" fontId="14" fillId="10" borderId="41" xfId="0" applyFont="1" applyFill="1" applyBorder="1" applyAlignment="1" applyProtection="1">
      <alignment horizontal="left" vertical="center" wrapText="1"/>
      <protection locked="0"/>
    </xf>
    <xf numFmtId="0" fontId="14" fillId="10" borderId="42" xfId="0" applyFont="1" applyFill="1" applyBorder="1" applyAlignment="1" applyProtection="1">
      <alignment horizontal="left" vertical="center" wrapText="1"/>
      <protection locked="0"/>
    </xf>
    <xf numFmtId="0" fontId="78" fillId="7" borderId="0" xfId="0" applyFont="1" applyFill="1" applyAlignment="1">
      <alignment horizontal="center" vertical="center" wrapText="1"/>
    </xf>
    <xf numFmtId="0" fontId="8" fillId="3" borderId="55" xfId="0" applyFont="1" applyFill="1" applyBorder="1" applyAlignment="1">
      <alignment horizontal="center" vertical="center" textRotation="255" wrapText="1"/>
    </xf>
    <xf numFmtId="0" fontId="8" fillId="3" borderId="39" xfId="0" applyFont="1" applyFill="1" applyBorder="1" applyAlignment="1">
      <alignment horizontal="center" vertical="center" textRotation="255" wrapText="1"/>
    </xf>
    <xf numFmtId="0" fontId="8" fillId="3" borderId="25"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67" fillId="2" borderId="0" xfId="0" applyFont="1" applyFill="1" applyAlignment="1">
      <alignment horizontal="left" vertical="center"/>
    </xf>
    <xf numFmtId="0" fontId="73" fillId="2" borderId="0" xfId="0" applyFont="1" applyFill="1" applyAlignment="1">
      <alignment horizontal="left" vertical="center"/>
    </xf>
    <xf numFmtId="0" fontId="8" fillId="3" borderId="129" xfId="0" applyFont="1" applyFill="1" applyBorder="1" applyAlignment="1">
      <alignment horizontal="center" vertical="center"/>
    </xf>
    <xf numFmtId="0" fontId="8" fillId="3" borderId="8" xfId="0" applyFont="1" applyFill="1" applyBorder="1" applyAlignment="1">
      <alignment horizontal="left" vertical="center"/>
    </xf>
    <xf numFmtId="0" fontId="8" fillId="3" borderId="57" xfId="0" applyFont="1" applyFill="1" applyBorder="1" applyAlignment="1">
      <alignment horizontal="left" vertical="center"/>
    </xf>
    <xf numFmtId="0" fontId="8" fillId="3" borderId="35" xfId="0" applyFont="1" applyFill="1" applyBorder="1" applyAlignment="1">
      <alignment horizontal="left" vertical="center"/>
    </xf>
    <xf numFmtId="0" fontId="8" fillId="3" borderId="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55"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27" xfId="0" applyFont="1" applyFill="1" applyBorder="1" applyAlignment="1">
      <alignment horizontal="center" vertical="center" textRotation="255" wrapText="1"/>
    </xf>
    <xf numFmtId="0" fontId="8" fillId="3" borderId="50" xfId="0" applyFont="1" applyFill="1" applyBorder="1" applyAlignment="1">
      <alignment horizontal="center" vertical="center" textRotation="255" wrapText="1"/>
    </xf>
    <xf numFmtId="0" fontId="8" fillId="3" borderId="16" xfId="0" applyFont="1" applyFill="1" applyBorder="1" applyAlignment="1">
      <alignment horizontal="center" vertical="center" textRotation="255" wrapText="1"/>
    </xf>
    <xf numFmtId="0" fontId="8" fillId="3" borderId="32" xfId="0" applyFont="1" applyFill="1" applyBorder="1" applyAlignment="1">
      <alignment horizontal="center" vertical="center" textRotation="255" wrapText="1"/>
    </xf>
    <xf numFmtId="0" fontId="8" fillId="3" borderId="26" xfId="0" applyFont="1" applyFill="1" applyBorder="1" applyAlignment="1">
      <alignment horizontal="center" vertical="center" textRotation="255" wrapText="1"/>
    </xf>
    <xf numFmtId="0" fontId="8" fillId="3" borderId="29" xfId="0" applyFont="1" applyFill="1" applyBorder="1" applyAlignment="1">
      <alignment horizontal="center" vertical="center" textRotation="255" wrapText="1"/>
    </xf>
    <xf numFmtId="0" fontId="8" fillId="3" borderId="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5" xfId="0" applyFont="1" applyFill="1" applyBorder="1" applyAlignment="1">
      <alignment horizontal="center" vertical="center" textRotation="255" wrapText="1"/>
    </xf>
    <xf numFmtId="0" fontId="8" fillId="3" borderId="1" xfId="0" applyFont="1" applyFill="1" applyBorder="1" applyAlignment="1">
      <alignment horizontal="center" vertical="center" textRotation="255" wrapText="1"/>
    </xf>
    <xf numFmtId="0" fontId="8" fillId="3" borderId="7"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8" fillId="3" borderId="7" xfId="0" applyFont="1" applyFill="1" applyBorder="1" applyAlignment="1">
      <alignment horizontal="center" vertical="center" textRotation="255" shrinkToFit="1"/>
    </xf>
    <xf numFmtId="0" fontId="8" fillId="3" borderId="51" xfId="0" applyFont="1" applyFill="1" applyBorder="1" applyAlignment="1">
      <alignment horizontal="center" vertical="center" shrinkToFit="1"/>
    </xf>
    <xf numFmtId="0" fontId="8" fillId="3" borderId="51" xfId="0" applyFont="1" applyFill="1" applyBorder="1" applyAlignment="1">
      <alignment horizontal="center" vertical="center" textRotation="255" shrinkToFit="1"/>
    </xf>
    <xf numFmtId="0" fontId="8" fillId="3" borderId="27" xfId="0" applyFont="1" applyFill="1" applyBorder="1" applyAlignment="1">
      <alignment horizontal="center" vertical="center" shrinkToFit="1"/>
    </xf>
    <xf numFmtId="0" fontId="8" fillId="3" borderId="27" xfId="0" applyFont="1" applyFill="1" applyBorder="1" applyAlignment="1">
      <alignment horizontal="left" vertical="center" wrapText="1"/>
    </xf>
    <xf numFmtId="0" fontId="8" fillId="3" borderId="35" xfId="0" applyFont="1" applyFill="1" applyBorder="1" applyAlignment="1">
      <alignment horizontal="left" vertical="center" shrinkToFit="1"/>
    </xf>
    <xf numFmtId="0" fontId="8" fillId="3" borderId="36" xfId="0" applyFont="1" applyFill="1" applyBorder="1" applyAlignment="1">
      <alignment horizontal="left" vertical="center" shrinkToFit="1"/>
    </xf>
    <xf numFmtId="0" fontId="8" fillId="3" borderId="38" xfId="0" applyFont="1" applyFill="1" applyBorder="1" applyAlignment="1">
      <alignment horizontal="left" vertical="center" shrinkToFit="1"/>
    </xf>
    <xf numFmtId="0" fontId="8" fillId="3" borderId="53"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130" xfId="0" applyFont="1" applyFill="1" applyBorder="1" applyAlignment="1">
      <alignment horizontal="left" vertical="center" wrapText="1"/>
    </xf>
    <xf numFmtId="0" fontId="8" fillId="3" borderId="51" xfId="0" applyFont="1" applyFill="1" applyBorder="1" applyAlignment="1">
      <alignment horizontal="left" vertical="center" wrapText="1"/>
    </xf>
    <xf numFmtId="0" fontId="8" fillId="3" borderId="62" xfId="0" applyFont="1" applyFill="1" applyBorder="1" applyAlignment="1">
      <alignment horizontal="center" vertical="center" textRotation="255" wrapText="1"/>
    </xf>
    <xf numFmtId="0" fontId="8" fillId="3" borderId="2" xfId="0" applyFont="1" applyFill="1" applyBorder="1" applyAlignment="1">
      <alignment horizontal="center" vertical="center" textRotation="255" wrapText="1"/>
    </xf>
    <xf numFmtId="0" fontId="8" fillId="3" borderId="59" xfId="0" applyFont="1" applyFill="1" applyBorder="1" applyAlignment="1">
      <alignment horizontal="left" vertical="center" wrapText="1"/>
    </xf>
    <xf numFmtId="0" fontId="8" fillId="3" borderId="27"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46" xfId="0" applyFont="1" applyFill="1" applyBorder="1" applyAlignment="1">
      <alignment horizontal="left" vertical="center" wrapText="1"/>
    </xf>
    <xf numFmtId="0" fontId="8" fillId="3" borderId="66" xfId="0" applyFont="1" applyFill="1" applyBorder="1" applyAlignment="1">
      <alignment horizontal="left" vertical="center" wrapText="1"/>
    </xf>
    <xf numFmtId="0" fontId="8" fillId="3" borderId="83" xfId="0" applyFont="1" applyFill="1" applyBorder="1" applyAlignment="1">
      <alignment horizontal="left" vertical="center" wrapText="1"/>
    </xf>
    <xf numFmtId="0" fontId="8" fillId="3" borderId="54" xfId="0" applyFont="1" applyFill="1" applyBorder="1" applyAlignment="1">
      <alignment horizontal="left" vertical="center" wrapText="1"/>
    </xf>
    <xf numFmtId="0" fontId="8" fillId="3" borderId="121" xfId="0" applyFont="1" applyFill="1" applyBorder="1" applyAlignment="1">
      <alignment horizontal="left" vertical="center" wrapText="1"/>
    </xf>
    <xf numFmtId="0" fontId="8" fillId="3" borderId="94" xfId="0" applyFont="1" applyFill="1" applyBorder="1" applyAlignment="1">
      <alignment horizontal="center" vertical="center" wrapText="1"/>
    </xf>
    <xf numFmtId="0" fontId="8" fillId="3" borderId="8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8" fillId="3" borderId="72" xfId="0" applyFont="1" applyFill="1" applyBorder="1" applyAlignment="1">
      <alignment horizontal="center" vertical="center" wrapText="1"/>
    </xf>
  </cellXfs>
  <cellStyles count="17">
    <cellStyle name="パーセント" xfId="1" builtinId="5"/>
    <cellStyle name="パーセント 2" xfId="2" xr:uid="{FC4C9D41-3CB9-4659-A477-4180931972F3}"/>
    <cellStyle name="パーセント 3" xfId="3" xr:uid="{177713B0-245C-4A3F-9A1E-2A1D5CE75CA6}"/>
    <cellStyle name="ハイパーリンク" xfId="4" builtinId="8"/>
    <cellStyle name="ハイパーリンク 2" xfId="5" xr:uid="{C7C31C99-AD9F-4232-B92D-4A588112FC30}"/>
    <cellStyle name="桁区切り" xfId="6" builtinId="6"/>
    <cellStyle name="桁区切り 2" xfId="7" xr:uid="{D5450B72-9B56-4460-BD87-156402752FA0}"/>
    <cellStyle name="桁区切り 3" xfId="8" xr:uid="{78901EA3-534A-4037-90F2-EF684A5AACEF}"/>
    <cellStyle name="桁区切り 4" xfId="9" xr:uid="{71A34A38-D6D8-4A9F-9745-781F6F3F4396}"/>
    <cellStyle name="標準" xfId="0" builtinId="0"/>
    <cellStyle name="標準 2" xfId="10" xr:uid="{B8256978-2BEF-4522-A686-6C2E244C31D3}"/>
    <cellStyle name="標準 2 2" xfId="11" xr:uid="{6FEA41FF-77D6-4C9E-88F0-B8793E56BEDF}"/>
    <cellStyle name="標準 2 3" xfId="12" xr:uid="{D6D52323-F992-4283-9224-92BC2738281A}"/>
    <cellStyle name="標準 3" xfId="13" xr:uid="{E8CBBD77-3DD6-42A5-BAFE-7BC9B789E4F7}"/>
    <cellStyle name="標準 4" xfId="14" xr:uid="{A5BBF011-3986-4F12-B177-23909AED494D}"/>
    <cellStyle name="標準 5" xfId="15" xr:uid="{6724742D-EBE8-44E8-AD9C-AE1B5F881B0E}"/>
    <cellStyle name="標準 5 3" xfId="16" xr:uid="{18AC45FC-879E-4EA9-A535-597C281040E0}"/>
  </cellStyles>
  <dxfs count="3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E0000"/>
        </patternFill>
      </fill>
    </dxf>
    <dxf>
      <fill>
        <patternFill>
          <bgColor rgb="FFFF0000"/>
        </patternFill>
      </fill>
    </dxf>
    <dxf>
      <fill>
        <patternFill>
          <bgColor rgb="FFEE0000"/>
        </patternFill>
      </fill>
    </dxf>
    <dxf>
      <fill>
        <patternFill patternType="none">
          <bgColor indexed="65"/>
        </patternFill>
      </fill>
    </dxf>
    <dxf>
      <fill>
        <patternFill>
          <bgColor theme="0" tint="-0.24994659260841701"/>
        </patternFill>
      </fill>
    </dxf>
    <dxf>
      <fill>
        <patternFill>
          <bgColor rgb="FFEE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s>
  <tableStyles count="0" defaultTableStyle="TableStyleMedium2" defaultPivotStyle="PivotStyleLight16"/>
  <colors>
    <mruColors>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P$22" lockText="1" noThreeD="1"/>
</file>

<file path=xl/ctrlProps/ctrlProp14.xml><?xml version="1.0" encoding="utf-8"?>
<formControlPr xmlns="http://schemas.microsoft.com/office/spreadsheetml/2009/9/main" objectType="CheckBox" fmlaLink="$P$24" lockText="1" noThreeD="1"/>
</file>

<file path=xl/ctrlProps/ctrlProp15.xml><?xml version="1.0" encoding="utf-8"?>
<formControlPr xmlns="http://schemas.microsoft.com/office/spreadsheetml/2009/9/main" objectType="CheckBox" fmlaLink="$P$26" lockText="1" noThreeD="1"/>
</file>

<file path=xl/ctrlProps/ctrlProp16.xml><?xml version="1.0" encoding="utf-8"?>
<formControlPr xmlns="http://schemas.microsoft.com/office/spreadsheetml/2009/9/main" objectType="CheckBox" fmlaLink="$P$28" lockText="1" noThreeD="1"/>
</file>

<file path=xl/ctrlProps/ctrlProp17.xml><?xml version="1.0" encoding="utf-8"?>
<formControlPr xmlns="http://schemas.microsoft.com/office/spreadsheetml/2009/9/main" objectType="CheckBox" fmlaLink="$P$31" lockText="1" noThreeD="1"/>
</file>

<file path=xl/ctrlProps/ctrlProp18.xml><?xml version="1.0" encoding="utf-8"?>
<formControlPr xmlns="http://schemas.microsoft.com/office/spreadsheetml/2009/9/main" objectType="CheckBox" fmlaLink="$P$32" lockText="1" noThreeD="1"/>
</file>

<file path=xl/ctrlProps/ctrlProp19.xml><?xml version="1.0" encoding="utf-8"?>
<formControlPr xmlns="http://schemas.microsoft.com/office/spreadsheetml/2009/9/main" objectType="CheckBox" fmlaLink="$P$29" lockText="1" noThreeD="1"/>
</file>

<file path=xl/ctrlProps/ctrlProp20.xml><?xml version="1.0" encoding="utf-8"?>
<formControlPr xmlns="http://schemas.microsoft.com/office/spreadsheetml/2009/9/main" objectType="CheckBox" fmlaLink="$P$23" lockText="1" noThreeD="1"/>
</file>

<file path=xl/ctrlProps/ctrlProp21.xml><?xml version="1.0" encoding="utf-8"?>
<formControlPr xmlns="http://schemas.microsoft.com/office/spreadsheetml/2009/9/main" objectType="CheckBox" fmlaLink="$P$25" lockText="1" noThreeD="1"/>
</file>

<file path=xl/ctrlProps/ctrlProp22.xml><?xml version="1.0" encoding="utf-8"?>
<formControlPr xmlns="http://schemas.microsoft.com/office/spreadsheetml/2009/9/main" objectType="CheckBox" fmlaLink="$P$27" lockText="1" noThreeD="1"/>
</file>

<file path=xl/ctrlProps/ctrlProp23.xml><?xml version="1.0" encoding="utf-8"?>
<formControlPr xmlns="http://schemas.microsoft.com/office/spreadsheetml/2009/9/main" objectType="CheckBox" fmlaLink="$P$30" lockText="1" noThreeD="1"/>
</file>

<file path=xl/ctrlProps/ctrlProp24.xml><?xml version="1.0" encoding="utf-8"?>
<formControlPr xmlns="http://schemas.microsoft.com/office/spreadsheetml/2009/9/main" objectType="CheckBox" fmlaLink="$P$33" lockText="1" noThreeD="1"/>
</file>

<file path=xl/ctrlProps/ctrlProp25.xml><?xml version="1.0" encoding="utf-8"?>
<formControlPr xmlns="http://schemas.microsoft.com/office/spreadsheetml/2009/9/main" objectType="CheckBox" fmlaLink="$Q$12" lockText="1" noThreeD="1"/>
</file>

<file path=xl/ctrlProps/ctrlProp26.xml><?xml version="1.0" encoding="utf-8"?>
<formControlPr xmlns="http://schemas.microsoft.com/office/spreadsheetml/2009/9/main" objectType="CheckBox" fmlaLink="$Q$15" lockText="1" noThreeD="1"/>
</file>

<file path=xl/ctrlProps/ctrlProp27.xml><?xml version="1.0" encoding="utf-8"?>
<formControlPr xmlns="http://schemas.microsoft.com/office/spreadsheetml/2009/9/main" objectType="CheckBox" fmlaLink="$R$12" lockText="1" noThreeD="1"/>
</file>

<file path=xl/ctrlProps/ctrlProp28.xml><?xml version="1.0" encoding="utf-8"?>
<formControlPr xmlns="http://schemas.microsoft.com/office/spreadsheetml/2009/9/main" objectType="CheckBox" fmlaLink="$Q$12" lockText="1" noThreeD="1"/>
</file>

<file path=xl/ctrlProps/ctrlProp29.xml><?xml version="1.0" encoding="utf-8"?>
<formControlPr xmlns="http://schemas.microsoft.com/office/spreadsheetml/2009/9/main" objectType="CheckBox" fmlaLink="$Q$15" lockText="1" noThreeD="1"/>
</file>

<file path=xl/ctrlProps/ctrlProp30.xml><?xml version="1.0" encoding="utf-8"?>
<formControlPr xmlns="http://schemas.microsoft.com/office/spreadsheetml/2009/9/main" objectType="CheckBox" fmlaLink="$R$12" lockText="1" noThreeD="1"/>
</file>

<file path=xl/ctrlProps/ctrlProp31.xml><?xml version="1.0" encoding="utf-8"?>
<formControlPr xmlns="http://schemas.microsoft.com/office/spreadsheetml/2009/9/main" objectType="CheckBox" fmlaLink="$CK$18" lockText="1" noThreeD="1"/>
</file>

<file path=xl/ctrlProps/ctrlProp32.xml><?xml version="1.0" encoding="utf-8"?>
<formControlPr xmlns="http://schemas.microsoft.com/office/spreadsheetml/2009/9/main" objectType="CheckBox" fmlaLink="$CK$19" lockText="1" noThreeD="1"/>
</file>

<file path=xl/ctrlProps/ctrlProp33.xml><?xml version="1.0" encoding="utf-8"?>
<formControlPr xmlns="http://schemas.microsoft.com/office/spreadsheetml/2009/9/main" objectType="CheckBox" fmlaLink="$CK$20" lockText="1" noThreeD="1"/>
</file>

<file path=xl/ctrlProps/ctrlProp34.xml><?xml version="1.0" encoding="utf-8"?>
<formControlPr xmlns="http://schemas.microsoft.com/office/spreadsheetml/2009/9/main" objectType="CheckBox" fmlaLink="$CK$21" lockText="1" noThreeD="1"/>
</file>

<file path=xl/ctrlProps/ctrlProp35.xml><?xml version="1.0" encoding="utf-8"?>
<formControlPr xmlns="http://schemas.microsoft.com/office/spreadsheetml/2009/9/main" objectType="CheckBox" fmlaLink="$CK$22" lockText="1" noThreeD="1"/>
</file>

<file path=xl/ctrlProps/ctrlProp36.xml><?xml version="1.0" encoding="utf-8"?>
<formControlPr xmlns="http://schemas.microsoft.com/office/spreadsheetml/2009/9/main" objectType="CheckBox" fmlaLink="$CK$23" lockText="1" noThreeD="1"/>
</file>

<file path=xl/ctrlProps/ctrlProp37.xml><?xml version="1.0" encoding="utf-8"?>
<formControlPr xmlns="http://schemas.microsoft.com/office/spreadsheetml/2009/9/main" objectType="CheckBox" fmlaLink="$CK$24" lockText="1" noThreeD="1"/>
</file>

<file path=xl/ctrlProps/ctrlProp38.xml><?xml version="1.0" encoding="utf-8"?>
<formControlPr xmlns="http://schemas.microsoft.com/office/spreadsheetml/2009/9/main" objectType="CheckBox" fmlaLink="$CK$25" lockText="1" noThreeD="1"/>
</file>

<file path=xl/ctrlProps/ctrlProp39.xml><?xml version="1.0" encoding="utf-8"?>
<formControlPr xmlns="http://schemas.microsoft.com/office/spreadsheetml/2009/9/main" objectType="CheckBox" fmlaLink="$CK$26" lockText="1" noThreeD="1"/>
</file>

<file path=xl/ctrlProps/ctrlProp40.xml><?xml version="1.0" encoding="utf-8"?>
<formControlPr xmlns="http://schemas.microsoft.com/office/spreadsheetml/2009/9/main" objectType="CheckBox" fmlaLink="$CL$32" lockText="1" noThreeD="1"/>
</file>

<file path=xl/ctrlProps/ctrlProp41.xml><?xml version="1.0" encoding="utf-8"?>
<formControlPr xmlns="http://schemas.microsoft.com/office/spreadsheetml/2009/9/main" objectType="CheckBox" fmlaLink="$CL$33" lockText="1" noThreeD="1"/>
</file>

<file path=xl/ctrlProps/ctrlProp42.xml><?xml version="1.0" encoding="utf-8"?>
<formControlPr xmlns="http://schemas.microsoft.com/office/spreadsheetml/2009/9/main" objectType="CheckBox" fmlaLink="$CL$34" lockText="1" noThreeD="1"/>
</file>

<file path=xl/ctrlProps/ctrlProp43.xml><?xml version="1.0" encoding="utf-8"?>
<formControlPr xmlns="http://schemas.microsoft.com/office/spreadsheetml/2009/9/main" objectType="CheckBox" fmlaLink="$CL$38" lockText="1" noThreeD="1"/>
</file>

<file path=xl/ctrlProps/ctrlProp44.xml><?xml version="1.0" encoding="utf-8"?>
<formControlPr xmlns="http://schemas.microsoft.com/office/spreadsheetml/2009/9/main" objectType="CheckBox" fmlaLink="$CL$39" lockText="1" noThreeD="1"/>
</file>

<file path=xl/ctrlProps/ctrlProp45.xml><?xml version="1.0" encoding="utf-8"?>
<formControlPr xmlns="http://schemas.microsoft.com/office/spreadsheetml/2009/9/main" objectType="CheckBox" fmlaLink="$CL$40" lockText="1" noThreeD="1"/>
</file>

<file path=xl/ctrlProps/ctrlProp46.xml><?xml version="1.0" encoding="utf-8"?>
<formControlPr xmlns="http://schemas.microsoft.com/office/spreadsheetml/2009/9/main" objectType="CheckBox" fmlaLink="$CL$35" lockText="1" noThreeD="1"/>
</file>

<file path=xl/ctrlProps/ctrlProp47.xml><?xml version="1.0" encoding="utf-8"?>
<formControlPr xmlns="http://schemas.microsoft.com/office/spreadsheetml/2009/9/main" objectType="CheckBox" fmlaLink="$CL$36" lockText="1" noThreeD="1"/>
</file>

<file path=xl/ctrlProps/ctrlProp48.xml><?xml version="1.0" encoding="utf-8"?>
<formControlPr xmlns="http://schemas.microsoft.com/office/spreadsheetml/2009/9/main" objectType="CheckBox" fmlaLink="$CL$37" lockText="1" noThreeD="1"/>
</file>

<file path=xl/ctrlProps/ctrlProp49.xml><?xml version="1.0" encoding="utf-8"?>
<formControlPr xmlns="http://schemas.microsoft.com/office/spreadsheetml/2009/9/main" objectType="CheckBox" fmlaLink="$CL$18" lockText="1" noThreeD="1"/>
</file>

<file path=xl/ctrlProps/ctrlProp50.xml><?xml version="1.0" encoding="utf-8"?>
<formControlPr xmlns="http://schemas.microsoft.com/office/spreadsheetml/2009/9/main" objectType="CheckBox" fmlaLink="$CL$19" lockText="1" noThreeD="1"/>
</file>

<file path=xl/ctrlProps/ctrlProp51.xml><?xml version="1.0" encoding="utf-8"?>
<formControlPr xmlns="http://schemas.microsoft.com/office/spreadsheetml/2009/9/main" objectType="CheckBox" fmlaLink="$CL$20" lockText="1" noThreeD="1"/>
</file>

<file path=xl/ctrlProps/ctrlProp52.xml><?xml version="1.0" encoding="utf-8"?>
<formControlPr xmlns="http://schemas.microsoft.com/office/spreadsheetml/2009/9/main" objectType="CheckBox" fmlaLink="$CL$21" lockText="1" noThreeD="1"/>
</file>

<file path=xl/ctrlProps/ctrlProp53.xml><?xml version="1.0" encoding="utf-8"?>
<formControlPr xmlns="http://schemas.microsoft.com/office/spreadsheetml/2009/9/main" objectType="CheckBox" fmlaLink="$CL$22" lockText="1" noThreeD="1"/>
</file>

<file path=xl/ctrlProps/ctrlProp54.xml><?xml version="1.0" encoding="utf-8"?>
<formControlPr xmlns="http://schemas.microsoft.com/office/spreadsheetml/2009/9/main" objectType="CheckBox" fmlaLink="$CL$23" lockText="1" noThreeD="1"/>
</file>

<file path=xl/ctrlProps/ctrlProp55.xml><?xml version="1.0" encoding="utf-8"?>
<formControlPr xmlns="http://schemas.microsoft.com/office/spreadsheetml/2009/9/main" objectType="CheckBox" fmlaLink="$CL$24" lockText="1" noThreeD="1"/>
</file>

<file path=xl/ctrlProps/ctrlProp56.xml><?xml version="1.0" encoding="utf-8"?>
<formControlPr xmlns="http://schemas.microsoft.com/office/spreadsheetml/2009/9/main" objectType="CheckBox" fmlaLink="$CL$25" lockText="1" noThreeD="1"/>
</file>

<file path=xl/ctrlProps/ctrlProp57.xml><?xml version="1.0" encoding="utf-8"?>
<formControlPr xmlns="http://schemas.microsoft.com/office/spreadsheetml/2009/9/main" objectType="CheckBox" fmlaLink="$CL$26" lockText="1" noThreeD="1"/>
</file>

<file path=xl/ctrlProps/ctrlProp58.xml><?xml version="1.0" encoding="utf-8"?>
<formControlPr xmlns="http://schemas.microsoft.com/office/spreadsheetml/2009/9/main" objectType="CheckBox" fmlaLink="$Q$12" lockText="1" noThreeD="1"/>
</file>

<file path=xl/ctrlProps/ctrlProp59.xml><?xml version="1.0" encoding="utf-8"?>
<formControlPr xmlns="http://schemas.microsoft.com/office/spreadsheetml/2009/9/main" objectType="CheckBox" fmlaLink="$Q$15" lockText="1" noThreeD="1"/>
</file>

<file path=xl/ctrlProps/ctrlProp60.xml><?xml version="1.0" encoding="utf-8"?>
<formControlPr xmlns="http://schemas.microsoft.com/office/spreadsheetml/2009/9/main" objectType="CheckBox" fmlaLink="$R$12" lockText="1" noThreeD="1"/>
</file>

<file path=xl/ctrlProps/ctrlProp61.xml><?xml version="1.0" encoding="utf-8"?>
<formControlPr xmlns="http://schemas.microsoft.com/office/spreadsheetml/2009/9/main" objectType="CheckBox" fmlaLink="$Q$12" lockText="1" noThreeD="1"/>
</file>

<file path=xl/ctrlProps/ctrlProp62.xml><?xml version="1.0" encoding="utf-8"?>
<formControlPr xmlns="http://schemas.microsoft.com/office/spreadsheetml/2009/9/main" objectType="CheckBox" fmlaLink="$Q$15" lockText="1" noThreeD="1"/>
</file>

<file path=xl/ctrlProps/ctrlProp63.xml><?xml version="1.0" encoding="utf-8"?>
<formControlPr xmlns="http://schemas.microsoft.com/office/spreadsheetml/2009/9/main" objectType="CheckBox" fmlaLink="$R$12" lockText="1" noThreeD="1"/>
</file>

<file path=xl/ctrlProps/ctrlProp64.xml><?xml version="1.0" encoding="utf-8"?>
<formControlPr xmlns="http://schemas.microsoft.com/office/spreadsheetml/2009/9/main" objectType="CheckBox" fmlaLink="$Q$12" lockText="1" noThreeD="1"/>
</file>

<file path=xl/ctrlProps/ctrlProp65.xml><?xml version="1.0" encoding="utf-8"?>
<formControlPr xmlns="http://schemas.microsoft.com/office/spreadsheetml/2009/9/main" objectType="CheckBox" fmlaLink="$Q$15" lockText="1" noThreeD="1"/>
</file>

<file path=xl/ctrlProps/ctrlProp66.xml><?xml version="1.0" encoding="utf-8"?>
<formControlPr xmlns="http://schemas.microsoft.com/office/spreadsheetml/2009/9/main" objectType="CheckBox" fmlaLink="$R$12" lockText="1" noThreeD="1"/>
</file>

<file path=xl/ctrlProps/ctrlProp67.xml><?xml version="1.0" encoding="utf-8"?>
<formControlPr xmlns="http://schemas.microsoft.com/office/spreadsheetml/2009/9/main" objectType="CheckBox" fmlaLink="$Q$12" lockText="1" noThreeD="1"/>
</file>

<file path=xl/ctrlProps/ctrlProp68.xml><?xml version="1.0" encoding="utf-8"?>
<formControlPr xmlns="http://schemas.microsoft.com/office/spreadsheetml/2009/9/main" objectType="CheckBox" fmlaLink="$Q$15" lockText="1" noThreeD="1"/>
</file>

<file path=xl/ctrlProps/ctrlProp69.xml><?xml version="1.0" encoding="utf-8"?>
<formControlPr xmlns="http://schemas.microsoft.com/office/spreadsheetml/2009/9/main" objectType="CheckBox" fmlaLink="$R$12" lockText="1" noThreeD="1"/>
</file>

<file path=xl/ctrlProps/ctrlProp70.xml><?xml version="1.0" encoding="utf-8"?>
<formControlPr xmlns="http://schemas.microsoft.com/office/spreadsheetml/2009/9/main" objectType="CheckBox" fmlaLink="$Q$12" lockText="1" noThreeD="1"/>
</file>

<file path=xl/ctrlProps/ctrlProp71.xml><?xml version="1.0" encoding="utf-8"?>
<formControlPr xmlns="http://schemas.microsoft.com/office/spreadsheetml/2009/9/main" objectType="CheckBox" fmlaLink="$Q$15" lockText="1" noThreeD="1"/>
</file>

<file path=xl/ctrlProps/ctrlProp72.xml><?xml version="1.0" encoding="utf-8"?>
<formControlPr xmlns="http://schemas.microsoft.com/office/spreadsheetml/2009/9/main" objectType="CheckBox" fmlaLink="$R$12" lockText="1" noThreeD="1"/>
</file>

<file path=xl/ctrlProps/ctrlProp73.xml><?xml version="1.0" encoding="utf-8"?>
<formControlPr xmlns="http://schemas.microsoft.com/office/spreadsheetml/2009/9/main" objectType="CheckBox" fmlaLink="$Q$12" lockText="1" noThreeD="1"/>
</file>

<file path=xl/ctrlProps/ctrlProp74.xml><?xml version="1.0" encoding="utf-8"?>
<formControlPr xmlns="http://schemas.microsoft.com/office/spreadsheetml/2009/9/main" objectType="CheckBox" fmlaLink="$Q$15" lockText="1" noThreeD="1"/>
</file>

<file path=xl/ctrlProps/ctrlProp75.xml><?xml version="1.0" encoding="utf-8"?>
<formControlPr xmlns="http://schemas.microsoft.com/office/spreadsheetml/2009/9/main" objectType="CheckBox" fmlaLink="$R$12" lockText="1" noThreeD="1"/>
</file>

<file path=xl/drawings/drawing1.xml><?xml version="1.0" encoding="utf-8"?>
<xdr:wsDr xmlns:xdr="http://schemas.openxmlformats.org/drawingml/2006/spreadsheetDrawing" xmlns:a="http://schemas.openxmlformats.org/drawingml/2006/main">
  <xdr:twoCellAnchor>
    <xdr:from>
      <xdr:col>5</xdr:col>
      <xdr:colOff>0</xdr:colOff>
      <xdr:row>28</xdr:row>
      <xdr:rowOff>28575</xdr:rowOff>
    </xdr:from>
    <xdr:to>
      <xdr:col>5</xdr:col>
      <xdr:colOff>209549</xdr:colOff>
      <xdr:row>33</xdr:row>
      <xdr:rowOff>104776</xdr:rowOff>
    </xdr:to>
    <xdr:sp macro="" textlink="">
      <xdr:nvSpPr>
        <xdr:cNvPr id="3" name="右中かっこ 2">
          <a:extLst>
            <a:ext uri="{FF2B5EF4-FFF2-40B4-BE49-F238E27FC236}">
              <a16:creationId xmlns:a16="http://schemas.microsoft.com/office/drawing/2014/main" id="{6A6E2A5A-CBFE-9467-0BBB-DD5464C0D1A9}"/>
            </a:ext>
          </a:extLst>
        </xdr:cNvPr>
        <xdr:cNvSpPr/>
      </xdr:nvSpPr>
      <xdr:spPr bwMode="auto">
        <a:xfrm>
          <a:off x="4352925" y="4629150"/>
          <a:ext cx="209549" cy="1123951"/>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xdr:col>
      <xdr:colOff>0</xdr:colOff>
      <xdr:row>40</xdr:row>
      <xdr:rowOff>66675</xdr:rowOff>
    </xdr:from>
    <xdr:to>
      <xdr:col>5</xdr:col>
      <xdr:colOff>209549</xdr:colOff>
      <xdr:row>46</xdr:row>
      <xdr:rowOff>141375</xdr:rowOff>
    </xdr:to>
    <xdr:sp macro="" textlink="">
      <xdr:nvSpPr>
        <xdr:cNvPr id="5" name="右中かっこ 4">
          <a:extLst>
            <a:ext uri="{FF2B5EF4-FFF2-40B4-BE49-F238E27FC236}">
              <a16:creationId xmlns:a16="http://schemas.microsoft.com/office/drawing/2014/main" id="{946F6D84-79F8-4CCD-8398-1ACE0E6C87F4}"/>
            </a:ext>
          </a:extLst>
        </xdr:cNvPr>
        <xdr:cNvSpPr/>
      </xdr:nvSpPr>
      <xdr:spPr bwMode="auto">
        <a:xfrm>
          <a:off x="4352925" y="5924550"/>
          <a:ext cx="209549" cy="13320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xdr:col>
      <xdr:colOff>0</xdr:colOff>
      <xdr:row>34</xdr:row>
      <xdr:rowOff>0</xdr:rowOff>
    </xdr:from>
    <xdr:to>
      <xdr:col>5</xdr:col>
      <xdr:colOff>209549</xdr:colOff>
      <xdr:row>39</xdr:row>
      <xdr:rowOff>76201</xdr:rowOff>
    </xdr:to>
    <xdr:sp macro="" textlink="">
      <xdr:nvSpPr>
        <xdr:cNvPr id="2" name="右中かっこ 1">
          <a:extLst>
            <a:ext uri="{FF2B5EF4-FFF2-40B4-BE49-F238E27FC236}">
              <a16:creationId xmlns:a16="http://schemas.microsoft.com/office/drawing/2014/main" id="{85138EE5-D195-4BCD-8759-5226202DC6A4}"/>
            </a:ext>
          </a:extLst>
        </xdr:cNvPr>
        <xdr:cNvSpPr/>
      </xdr:nvSpPr>
      <xdr:spPr bwMode="auto">
        <a:xfrm>
          <a:off x="4572000" y="6715125"/>
          <a:ext cx="209549" cy="1123951"/>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219075</xdr:colOff>
          <xdr:row>2</xdr:row>
          <xdr:rowOff>257175</xdr:rowOff>
        </xdr:from>
        <xdr:to>
          <xdr:col>6</xdr:col>
          <xdr:colOff>428625</xdr:colOff>
          <xdr:row>2</xdr:row>
          <xdr:rowOff>466725</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100-000001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xdr:row>
          <xdr:rowOff>161925</xdr:rowOff>
        </xdr:from>
        <xdr:to>
          <xdr:col>6</xdr:col>
          <xdr:colOff>428625</xdr:colOff>
          <xdr:row>3</xdr:row>
          <xdr:rowOff>371475</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100-000004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xdr:row>
          <xdr:rowOff>76200</xdr:rowOff>
        </xdr:from>
        <xdr:to>
          <xdr:col>6</xdr:col>
          <xdr:colOff>428625</xdr:colOff>
          <xdr:row>4</xdr:row>
          <xdr:rowOff>285750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100-000005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95250</xdr:rowOff>
        </xdr:from>
        <xdr:to>
          <xdr:col>6</xdr:col>
          <xdr:colOff>428625</xdr:colOff>
          <xdr:row>5</xdr:row>
          <xdr:rowOff>304800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100-000006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xdr:row>
          <xdr:rowOff>95250</xdr:rowOff>
        </xdr:from>
        <xdr:to>
          <xdr:col>6</xdr:col>
          <xdr:colOff>428625</xdr:colOff>
          <xdr:row>6</xdr:row>
          <xdr:rowOff>304800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100-000007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95250</xdr:rowOff>
        </xdr:from>
        <xdr:to>
          <xdr:col>6</xdr:col>
          <xdr:colOff>428625</xdr:colOff>
          <xdr:row>8</xdr:row>
          <xdr:rowOff>304800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100-000008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95250</xdr:rowOff>
        </xdr:from>
        <xdr:to>
          <xdr:col>6</xdr:col>
          <xdr:colOff>428625</xdr:colOff>
          <xdr:row>7</xdr:row>
          <xdr:rowOff>304800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100-000009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xdr:row>
          <xdr:rowOff>95250</xdr:rowOff>
        </xdr:from>
        <xdr:to>
          <xdr:col>6</xdr:col>
          <xdr:colOff>428625</xdr:colOff>
          <xdr:row>9</xdr:row>
          <xdr:rowOff>304800</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0100-00000A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xdr:row>
          <xdr:rowOff>95250</xdr:rowOff>
        </xdr:from>
        <xdr:to>
          <xdr:col>6</xdr:col>
          <xdr:colOff>428625</xdr:colOff>
          <xdr:row>10</xdr:row>
          <xdr:rowOff>304800</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100-00000B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xdr:row>
          <xdr:rowOff>95250</xdr:rowOff>
        </xdr:from>
        <xdr:to>
          <xdr:col>6</xdr:col>
          <xdr:colOff>428625</xdr:colOff>
          <xdr:row>11</xdr:row>
          <xdr:rowOff>304800</xdr:rowOff>
        </xdr:to>
        <xdr:sp macro="" textlink="">
          <xdr:nvSpPr>
            <xdr:cNvPr id="76812" name="Check Box 12" hidden="1">
              <a:extLst>
                <a:ext uri="{63B3BB69-23CF-44E3-9099-C40C66FF867C}">
                  <a14:compatExt spid="_x0000_s76812"/>
                </a:ext>
                <a:ext uri="{FF2B5EF4-FFF2-40B4-BE49-F238E27FC236}">
                  <a16:creationId xmlns:a16="http://schemas.microsoft.com/office/drawing/2014/main" id="{00000000-0008-0000-0100-00000C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104775</xdr:rowOff>
        </xdr:from>
        <xdr:to>
          <xdr:col>6</xdr:col>
          <xdr:colOff>419100</xdr:colOff>
          <xdr:row>13</xdr:row>
          <xdr:rowOff>314325</xdr:rowOff>
        </xdr:to>
        <xdr:sp macro="" textlink="">
          <xdr:nvSpPr>
            <xdr:cNvPr id="76813" name="Check Box 13" hidden="1">
              <a:extLst>
                <a:ext uri="{63B3BB69-23CF-44E3-9099-C40C66FF867C}">
                  <a14:compatExt spid="_x0000_s76813"/>
                </a:ext>
                <a:ext uri="{FF2B5EF4-FFF2-40B4-BE49-F238E27FC236}">
                  <a16:creationId xmlns:a16="http://schemas.microsoft.com/office/drawing/2014/main" id="{00000000-0008-0000-0100-00000D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xdr:row>
          <xdr:rowOff>95250</xdr:rowOff>
        </xdr:from>
        <xdr:to>
          <xdr:col>6</xdr:col>
          <xdr:colOff>419100</xdr:colOff>
          <xdr:row>12</xdr:row>
          <xdr:rowOff>304800</xdr:rowOff>
        </xdr:to>
        <xdr:sp macro="" textlink="">
          <xdr:nvSpPr>
            <xdr:cNvPr id="76815" name="Check Box 15" hidden="1">
              <a:extLst>
                <a:ext uri="{63B3BB69-23CF-44E3-9099-C40C66FF867C}">
                  <a14:compatExt spid="_x0000_s76815"/>
                </a:ext>
                <a:ext uri="{FF2B5EF4-FFF2-40B4-BE49-F238E27FC236}">
                  <a16:creationId xmlns:a16="http://schemas.microsoft.com/office/drawing/2014/main" id="{00000000-0008-0000-0100-00000F2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20</xdr:row>
          <xdr:rowOff>228600</xdr:rowOff>
        </xdr:from>
        <xdr:to>
          <xdr:col>5</xdr:col>
          <xdr:colOff>438150</xdr:colOff>
          <xdr:row>22</xdr:row>
          <xdr:rowOff>38100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4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22</xdr:row>
          <xdr:rowOff>47625</xdr:rowOff>
        </xdr:from>
        <xdr:to>
          <xdr:col>5</xdr:col>
          <xdr:colOff>352425</xdr:colOff>
          <xdr:row>22</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4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xdr:row>
          <xdr:rowOff>47625</xdr:rowOff>
        </xdr:from>
        <xdr:to>
          <xdr:col>5</xdr:col>
          <xdr:colOff>352425</xdr:colOff>
          <xdr:row>23</xdr:row>
          <xdr:rowOff>219075</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4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47625</xdr:rowOff>
        </xdr:from>
        <xdr:to>
          <xdr:col>5</xdr:col>
          <xdr:colOff>352425</xdr:colOff>
          <xdr:row>24</xdr:row>
          <xdr:rowOff>219075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4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xdr:row>
          <xdr:rowOff>47625</xdr:rowOff>
        </xdr:from>
        <xdr:to>
          <xdr:col>5</xdr:col>
          <xdr:colOff>352425</xdr:colOff>
          <xdr:row>26</xdr:row>
          <xdr:rowOff>219075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4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xdr:row>
          <xdr:rowOff>47625</xdr:rowOff>
        </xdr:from>
        <xdr:to>
          <xdr:col>5</xdr:col>
          <xdr:colOff>352425</xdr:colOff>
          <xdr:row>28</xdr:row>
          <xdr:rowOff>219075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4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47625</xdr:rowOff>
        </xdr:from>
        <xdr:to>
          <xdr:col>8</xdr:col>
          <xdr:colOff>409575</xdr:colOff>
          <xdr:row>24</xdr:row>
          <xdr:rowOff>219075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4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xdr:row>
          <xdr:rowOff>57150</xdr:rowOff>
        </xdr:from>
        <xdr:to>
          <xdr:col>8</xdr:col>
          <xdr:colOff>409575</xdr:colOff>
          <xdr:row>21</xdr:row>
          <xdr:rowOff>228600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4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47625</xdr:rowOff>
        </xdr:from>
        <xdr:to>
          <xdr:col>8</xdr:col>
          <xdr:colOff>409575</xdr:colOff>
          <xdr:row>22</xdr:row>
          <xdr:rowOff>219075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4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38100</xdr:rowOff>
        </xdr:from>
        <xdr:to>
          <xdr:col>8</xdr:col>
          <xdr:colOff>409575</xdr:colOff>
          <xdr:row>23</xdr:row>
          <xdr:rowOff>209550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4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xdr:row>
          <xdr:rowOff>47625</xdr:rowOff>
        </xdr:from>
        <xdr:to>
          <xdr:col>5</xdr:col>
          <xdr:colOff>352425</xdr:colOff>
          <xdr:row>25</xdr:row>
          <xdr:rowOff>219075</xdr:rowOff>
        </xdr:to>
        <xdr:sp macro="" textlink="">
          <xdr:nvSpPr>
            <xdr:cNvPr id="35973" name="Check Box 133" hidden="1">
              <a:extLst>
                <a:ext uri="{63B3BB69-23CF-44E3-9099-C40C66FF867C}">
                  <a14:compatExt spid="_x0000_s35973"/>
                </a:ext>
                <a:ext uri="{FF2B5EF4-FFF2-40B4-BE49-F238E27FC236}">
                  <a16:creationId xmlns:a16="http://schemas.microsoft.com/office/drawing/2014/main" id="{00000000-0008-0000-0400-00008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xdr:row>
          <xdr:rowOff>47625</xdr:rowOff>
        </xdr:from>
        <xdr:to>
          <xdr:col>8</xdr:col>
          <xdr:colOff>409575</xdr:colOff>
          <xdr:row>28</xdr:row>
          <xdr:rowOff>219075</xdr:rowOff>
        </xdr:to>
        <xdr:sp macro="" textlink="">
          <xdr:nvSpPr>
            <xdr:cNvPr id="35981" name="Check Box 141" hidden="1">
              <a:extLst>
                <a:ext uri="{63B3BB69-23CF-44E3-9099-C40C66FF867C}">
                  <a14:compatExt spid="_x0000_s35981"/>
                </a:ext>
                <a:ext uri="{FF2B5EF4-FFF2-40B4-BE49-F238E27FC236}">
                  <a16:creationId xmlns:a16="http://schemas.microsoft.com/office/drawing/2014/main" id="{00000000-0008-0000-0400-00008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80</xdr:row>
          <xdr:rowOff>19050</xdr:rowOff>
        </xdr:from>
        <xdr:to>
          <xdr:col>8</xdr:col>
          <xdr:colOff>476250</xdr:colOff>
          <xdr:row>81</xdr:row>
          <xdr:rowOff>9525</xdr:rowOff>
        </xdr:to>
        <xdr:sp macro="" textlink="">
          <xdr:nvSpPr>
            <xdr:cNvPr id="43089" name="Check Box 81" descr="シェアードセービング契約方式で&#10;ESCO事業者を利用" hidden="1">
              <a:extLst>
                <a:ext uri="{63B3BB69-23CF-44E3-9099-C40C66FF867C}">
                  <a14:compatExt spid="_x0000_s43089"/>
                </a:ext>
                <a:ext uri="{FF2B5EF4-FFF2-40B4-BE49-F238E27FC236}">
                  <a16:creationId xmlns:a16="http://schemas.microsoft.com/office/drawing/2014/main" id="{00000000-0008-0000-0500-00005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シェアードセービング契約方式で利用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82</xdr:row>
          <xdr:rowOff>28575</xdr:rowOff>
        </xdr:from>
        <xdr:to>
          <xdr:col>5</xdr:col>
          <xdr:colOff>419100</xdr:colOff>
          <xdr:row>82</xdr:row>
          <xdr:rowOff>314325</xdr:rowOff>
        </xdr:to>
        <xdr:sp macro="" textlink="">
          <xdr:nvSpPr>
            <xdr:cNvPr id="43090" name="Check Box 82" descr="リースを利用" hidden="1">
              <a:extLst>
                <a:ext uri="{63B3BB69-23CF-44E3-9099-C40C66FF867C}">
                  <a14:compatExt spid="_x0000_s43090"/>
                </a:ext>
                <a:ext uri="{FF2B5EF4-FFF2-40B4-BE49-F238E27FC236}">
                  <a16:creationId xmlns:a16="http://schemas.microsoft.com/office/drawing/2014/main" id="{00000000-0008-0000-0500-00005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リースを利用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80</xdr:row>
          <xdr:rowOff>9525</xdr:rowOff>
        </xdr:from>
        <xdr:to>
          <xdr:col>11</xdr:col>
          <xdr:colOff>390525</xdr:colOff>
          <xdr:row>80</xdr:row>
          <xdr:rowOff>314325</xdr:rowOff>
        </xdr:to>
        <xdr:sp macro="" textlink="">
          <xdr:nvSpPr>
            <xdr:cNvPr id="43091" name="Check Box 83" descr="シェアードセービング契約方式で&#10;ESCO事業者を利用" hidden="1">
              <a:extLst>
                <a:ext uri="{63B3BB69-23CF-44E3-9099-C40C66FF867C}">
                  <a14:compatExt spid="_x0000_s43091"/>
                </a:ext>
                <a:ext uri="{FF2B5EF4-FFF2-40B4-BE49-F238E27FC236}">
                  <a16:creationId xmlns:a16="http://schemas.microsoft.com/office/drawing/2014/main" id="{00000000-0008-0000-0500-00005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左記以外の方式で利用</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79</xdr:row>
          <xdr:rowOff>114300</xdr:rowOff>
        </xdr:from>
        <xdr:to>
          <xdr:col>8</xdr:col>
          <xdr:colOff>476250</xdr:colOff>
          <xdr:row>81</xdr:row>
          <xdr:rowOff>76200</xdr:rowOff>
        </xdr:to>
        <xdr:sp macro="" textlink="">
          <xdr:nvSpPr>
            <xdr:cNvPr id="53273" name="Check Box 25" descr="シェアードセービング契約方式で&#10;ESCO事業者を利用"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シェアードセービング契約方式で利用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276225</xdr:rowOff>
        </xdr:from>
        <xdr:to>
          <xdr:col>5</xdr:col>
          <xdr:colOff>419100</xdr:colOff>
          <xdr:row>83</xdr:row>
          <xdr:rowOff>76200</xdr:rowOff>
        </xdr:to>
        <xdr:sp macro="" textlink="">
          <xdr:nvSpPr>
            <xdr:cNvPr id="53274" name="Check Box 26" descr="リースを利用" hidden="1">
              <a:extLst>
                <a:ext uri="{63B3BB69-23CF-44E3-9099-C40C66FF867C}">
                  <a14:compatExt spid="_x0000_s53274"/>
                </a:ext>
                <a:ext uri="{FF2B5EF4-FFF2-40B4-BE49-F238E27FC236}">
                  <a16:creationId xmlns:a16="http://schemas.microsoft.com/office/drawing/2014/main" id="{00000000-0008-0000-0600-00001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リースを利用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79</xdr:row>
          <xdr:rowOff>123825</xdr:rowOff>
        </xdr:from>
        <xdr:to>
          <xdr:col>11</xdr:col>
          <xdr:colOff>390525</xdr:colOff>
          <xdr:row>81</xdr:row>
          <xdr:rowOff>76200</xdr:rowOff>
        </xdr:to>
        <xdr:sp macro="" textlink="">
          <xdr:nvSpPr>
            <xdr:cNvPr id="53275" name="Check Box 27" descr="シェアードセービング契約方式で&#10;ESCO事業者を利用"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左記以外の方式で利用</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152400</xdr:colOff>
          <xdr:row>17</xdr:row>
          <xdr:rowOff>85725</xdr:rowOff>
        </xdr:from>
        <xdr:to>
          <xdr:col>74</xdr:col>
          <xdr:colOff>142875</xdr:colOff>
          <xdr:row>17</xdr:row>
          <xdr:rowOff>333375</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9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18</xdr:row>
          <xdr:rowOff>85725</xdr:rowOff>
        </xdr:from>
        <xdr:to>
          <xdr:col>74</xdr:col>
          <xdr:colOff>142875</xdr:colOff>
          <xdr:row>18</xdr:row>
          <xdr:rowOff>333375</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9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19</xdr:row>
          <xdr:rowOff>85725</xdr:rowOff>
        </xdr:from>
        <xdr:to>
          <xdr:col>74</xdr:col>
          <xdr:colOff>142875</xdr:colOff>
          <xdr:row>19</xdr:row>
          <xdr:rowOff>333375</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9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20</xdr:row>
          <xdr:rowOff>85725</xdr:rowOff>
        </xdr:from>
        <xdr:to>
          <xdr:col>74</xdr:col>
          <xdr:colOff>142875</xdr:colOff>
          <xdr:row>20</xdr:row>
          <xdr:rowOff>333375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9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21</xdr:row>
          <xdr:rowOff>85725</xdr:rowOff>
        </xdr:from>
        <xdr:to>
          <xdr:col>74</xdr:col>
          <xdr:colOff>142875</xdr:colOff>
          <xdr:row>21</xdr:row>
          <xdr:rowOff>333375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9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22</xdr:row>
          <xdr:rowOff>85725</xdr:rowOff>
        </xdr:from>
        <xdr:to>
          <xdr:col>74</xdr:col>
          <xdr:colOff>142875</xdr:colOff>
          <xdr:row>22</xdr:row>
          <xdr:rowOff>333375</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9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23</xdr:row>
          <xdr:rowOff>85725</xdr:rowOff>
        </xdr:from>
        <xdr:to>
          <xdr:col>74</xdr:col>
          <xdr:colOff>142875</xdr:colOff>
          <xdr:row>23</xdr:row>
          <xdr:rowOff>333375</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09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24</xdr:row>
          <xdr:rowOff>85725</xdr:rowOff>
        </xdr:from>
        <xdr:to>
          <xdr:col>74</xdr:col>
          <xdr:colOff>142875</xdr:colOff>
          <xdr:row>24</xdr:row>
          <xdr:rowOff>333375</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9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152400</xdr:colOff>
          <xdr:row>25</xdr:row>
          <xdr:rowOff>85725</xdr:rowOff>
        </xdr:from>
        <xdr:to>
          <xdr:col>74</xdr:col>
          <xdr:colOff>142875</xdr:colOff>
          <xdr:row>25</xdr:row>
          <xdr:rowOff>333375</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9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31</xdr:row>
          <xdr:rowOff>57150</xdr:rowOff>
        </xdr:from>
        <xdr:to>
          <xdr:col>86</xdr:col>
          <xdr:colOff>923925</xdr:colOff>
          <xdr:row>31</xdr:row>
          <xdr:rowOff>314325</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9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32</xdr:row>
          <xdr:rowOff>57150</xdr:rowOff>
        </xdr:from>
        <xdr:to>
          <xdr:col>86</xdr:col>
          <xdr:colOff>923925</xdr:colOff>
          <xdr:row>32</xdr:row>
          <xdr:rowOff>314325</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9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33</xdr:row>
          <xdr:rowOff>57150</xdr:rowOff>
        </xdr:from>
        <xdr:to>
          <xdr:col>86</xdr:col>
          <xdr:colOff>923925</xdr:colOff>
          <xdr:row>33</xdr:row>
          <xdr:rowOff>314325</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9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37</xdr:row>
          <xdr:rowOff>57150</xdr:rowOff>
        </xdr:from>
        <xdr:to>
          <xdr:col>86</xdr:col>
          <xdr:colOff>923925</xdr:colOff>
          <xdr:row>37</xdr:row>
          <xdr:rowOff>314325</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9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38</xdr:row>
          <xdr:rowOff>57150</xdr:rowOff>
        </xdr:from>
        <xdr:to>
          <xdr:col>86</xdr:col>
          <xdr:colOff>923925</xdr:colOff>
          <xdr:row>38</xdr:row>
          <xdr:rowOff>314325</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09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39</xdr:row>
          <xdr:rowOff>57150</xdr:rowOff>
        </xdr:from>
        <xdr:to>
          <xdr:col>86</xdr:col>
          <xdr:colOff>923925</xdr:colOff>
          <xdr:row>39</xdr:row>
          <xdr:rowOff>314325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9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34</xdr:row>
          <xdr:rowOff>57150</xdr:rowOff>
        </xdr:from>
        <xdr:to>
          <xdr:col>86</xdr:col>
          <xdr:colOff>923925</xdr:colOff>
          <xdr:row>34</xdr:row>
          <xdr:rowOff>314325</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9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35</xdr:row>
          <xdr:rowOff>57150</xdr:rowOff>
        </xdr:from>
        <xdr:to>
          <xdr:col>86</xdr:col>
          <xdr:colOff>923925</xdr:colOff>
          <xdr:row>35</xdr:row>
          <xdr:rowOff>314325</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9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104775</xdr:colOff>
          <xdr:row>36</xdr:row>
          <xdr:rowOff>57150</xdr:rowOff>
        </xdr:from>
        <xdr:to>
          <xdr:col>86</xdr:col>
          <xdr:colOff>923925</xdr:colOff>
          <xdr:row>36</xdr:row>
          <xdr:rowOff>314325</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9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190500</xdr:colOff>
          <xdr:row>17</xdr:row>
          <xdr:rowOff>57150</xdr:rowOff>
        </xdr:from>
        <xdr:to>
          <xdr:col>77</xdr:col>
          <xdr:colOff>276225</xdr:colOff>
          <xdr:row>17</xdr:row>
          <xdr:rowOff>342900</xdr:rowOff>
        </xdr:to>
        <xdr:sp macro="" textlink="">
          <xdr:nvSpPr>
            <xdr:cNvPr id="42042" name="Check Box 58" hidden="1">
              <a:extLst>
                <a:ext uri="{63B3BB69-23CF-44E3-9099-C40C66FF867C}">
                  <a14:compatExt spid="_x0000_s42042"/>
                </a:ext>
                <a:ext uri="{FF2B5EF4-FFF2-40B4-BE49-F238E27FC236}">
                  <a16:creationId xmlns:a16="http://schemas.microsoft.com/office/drawing/2014/main" id="{00000000-0008-0000-09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190500</xdr:colOff>
          <xdr:row>18</xdr:row>
          <xdr:rowOff>57150</xdr:rowOff>
        </xdr:from>
        <xdr:to>
          <xdr:col>77</xdr:col>
          <xdr:colOff>276225</xdr:colOff>
          <xdr:row>18</xdr:row>
          <xdr:rowOff>342900</xdr:rowOff>
        </xdr:to>
        <xdr:sp macro="" textlink="">
          <xdr:nvSpPr>
            <xdr:cNvPr id="42043" name="Check Box 59" hidden="1">
              <a:extLst>
                <a:ext uri="{63B3BB69-23CF-44E3-9099-C40C66FF867C}">
                  <a14:compatExt spid="_x0000_s42043"/>
                </a:ext>
                <a:ext uri="{FF2B5EF4-FFF2-40B4-BE49-F238E27FC236}">
                  <a16:creationId xmlns:a16="http://schemas.microsoft.com/office/drawing/2014/main" id="{00000000-0008-0000-09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190500</xdr:colOff>
          <xdr:row>19</xdr:row>
          <xdr:rowOff>57150</xdr:rowOff>
        </xdr:from>
        <xdr:to>
          <xdr:col>77</xdr:col>
          <xdr:colOff>276225</xdr:colOff>
          <xdr:row>19</xdr:row>
          <xdr:rowOff>342900</xdr:rowOff>
        </xdr:to>
        <xdr:sp macro="" textlink="">
          <xdr:nvSpPr>
            <xdr:cNvPr id="42044" name="Check Box 60" hidden="1">
              <a:extLst>
                <a:ext uri="{63B3BB69-23CF-44E3-9099-C40C66FF867C}">
                  <a14:compatExt spid="_x0000_s42044"/>
                </a:ext>
                <a:ext uri="{FF2B5EF4-FFF2-40B4-BE49-F238E27FC236}">
                  <a16:creationId xmlns:a16="http://schemas.microsoft.com/office/drawing/2014/main" id="{00000000-0008-0000-09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190500</xdr:colOff>
          <xdr:row>20</xdr:row>
          <xdr:rowOff>57150</xdr:rowOff>
        </xdr:from>
        <xdr:to>
          <xdr:col>77</xdr:col>
          <xdr:colOff>276225</xdr:colOff>
          <xdr:row>20</xdr:row>
          <xdr:rowOff>342900</xdr:rowOff>
        </xdr:to>
        <xdr:sp macro="" textlink="">
          <xdr:nvSpPr>
            <xdr:cNvPr id="42045" name="Check Box 61" hidden="1">
              <a:extLst>
                <a:ext uri="{63B3BB69-23CF-44E3-9099-C40C66FF867C}">
                  <a14:compatExt spid="_x0000_s42045"/>
                </a:ext>
                <a:ext uri="{FF2B5EF4-FFF2-40B4-BE49-F238E27FC236}">
                  <a16:creationId xmlns:a16="http://schemas.microsoft.com/office/drawing/2014/main" id="{00000000-0008-0000-0900-00003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190500</xdr:colOff>
          <xdr:row>21</xdr:row>
          <xdr:rowOff>57150</xdr:rowOff>
        </xdr:from>
        <xdr:to>
          <xdr:col>77</xdr:col>
          <xdr:colOff>276225</xdr:colOff>
          <xdr:row>21</xdr:row>
          <xdr:rowOff>342900</xdr:rowOff>
        </xdr:to>
        <xdr:sp macro="" textlink="">
          <xdr:nvSpPr>
            <xdr:cNvPr id="42046" name="Check Box 62" hidden="1">
              <a:extLst>
                <a:ext uri="{63B3BB69-23CF-44E3-9099-C40C66FF867C}">
                  <a14:compatExt spid="_x0000_s42046"/>
                </a:ext>
                <a:ext uri="{FF2B5EF4-FFF2-40B4-BE49-F238E27FC236}">
                  <a16:creationId xmlns:a16="http://schemas.microsoft.com/office/drawing/2014/main" id="{00000000-0008-0000-09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190500</xdr:colOff>
          <xdr:row>22</xdr:row>
          <xdr:rowOff>57150</xdr:rowOff>
        </xdr:from>
        <xdr:to>
          <xdr:col>77</xdr:col>
          <xdr:colOff>276225</xdr:colOff>
          <xdr:row>22</xdr:row>
          <xdr:rowOff>342900</xdr:rowOff>
        </xdr:to>
        <xdr:sp macro="" textlink="">
          <xdr:nvSpPr>
            <xdr:cNvPr id="42047" name="Check Box 63" hidden="1">
              <a:extLst>
                <a:ext uri="{63B3BB69-23CF-44E3-9099-C40C66FF867C}">
                  <a14:compatExt spid="_x0000_s42047"/>
                </a:ext>
                <a:ext uri="{FF2B5EF4-FFF2-40B4-BE49-F238E27FC236}">
                  <a16:creationId xmlns:a16="http://schemas.microsoft.com/office/drawing/2014/main" id="{00000000-0008-0000-09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190500</xdr:colOff>
          <xdr:row>23</xdr:row>
          <xdr:rowOff>57150</xdr:rowOff>
        </xdr:from>
        <xdr:to>
          <xdr:col>77</xdr:col>
          <xdr:colOff>276225</xdr:colOff>
          <xdr:row>23</xdr:row>
          <xdr:rowOff>342900</xdr:rowOff>
        </xdr:to>
        <xdr:sp macro="" textlink="">
          <xdr:nvSpPr>
            <xdr:cNvPr id="42048" name="Check Box 64" hidden="1">
              <a:extLst>
                <a:ext uri="{63B3BB69-23CF-44E3-9099-C40C66FF867C}">
                  <a14:compatExt spid="_x0000_s42048"/>
                </a:ext>
                <a:ext uri="{FF2B5EF4-FFF2-40B4-BE49-F238E27FC236}">
                  <a16:creationId xmlns:a16="http://schemas.microsoft.com/office/drawing/2014/main" id="{00000000-0008-0000-09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190500</xdr:colOff>
          <xdr:row>24</xdr:row>
          <xdr:rowOff>57150</xdr:rowOff>
        </xdr:from>
        <xdr:to>
          <xdr:col>77</xdr:col>
          <xdr:colOff>276225</xdr:colOff>
          <xdr:row>24</xdr:row>
          <xdr:rowOff>342900</xdr:rowOff>
        </xdr:to>
        <xdr:sp macro="" textlink="">
          <xdr:nvSpPr>
            <xdr:cNvPr id="42049" name="Check Box 65" hidden="1">
              <a:extLst>
                <a:ext uri="{63B3BB69-23CF-44E3-9099-C40C66FF867C}">
                  <a14:compatExt spid="_x0000_s42049"/>
                </a:ext>
                <a:ext uri="{FF2B5EF4-FFF2-40B4-BE49-F238E27FC236}">
                  <a16:creationId xmlns:a16="http://schemas.microsoft.com/office/drawing/2014/main" id="{00000000-0008-0000-0900-00004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190500</xdr:colOff>
          <xdr:row>25</xdr:row>
          <xdr:rowOff>57150</xdr:rowOff>
        </xdr:from>
        <xdr:to>
          <xdr:col>77</xdr:col>
          <xdr:colOff>276225</xdr:colOff>
          <xdr:row>25</xdr:row>
          <xdr:rowOff>342900</xdr:rowOff>
        </xdr:to>
        <xdr:sp macro="" textlink="">
          <xdr:nvSpPr>
            <xdr:cNvPr id="42050" name="Check Box 66" hidden="1">
              <a:extLst>
                <a:ext uri="{63B3BB69-23CF-44E3-9099-C40C66FF867C}">
                  <a14:compatExt spid="_x0000_s42050"/>
                </a:ext>
                <a:ext uri="{FF2B5EF4-FFF2-40B4-BE49-F238E27FC236}">
                  <a16:creationId xmlns:a16="http://schemas.microsoft.com/office/drawing/2014/main" id="{00000000-0008-0000-09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79</xdr:row>
          <xdr:rowOff>133350</xdr:rowOff>
        </xdr:from>
        <xdr:to>
          <xdr:col>8</xdr:col>
          <xdr:colOff>476250</xdr:colOff>
          <xdr:row>81</xdr:row>
          <xdr:rowOff>95250</xdr:rowOff>
        </xdr:to>
        <xdr:sp macro="" textlink="">
          <xdr:nvSpPr>
            <xdr:cNvPr id="54276" name="Check Box 4" descr="シェアードセービング契約方式で&#10;ESCO事業者を利用" hidden="1">
              <a:extLst>
                <a:ext uri="{63B3BB69-23CF-44E3-9099-C40C66FF867C}">
                  <a14:compatExt spid="_x0000_s54276"/>
                </a:ext>
                <a:ext uri="{FF2B5EF4-FFF2-40B4-BE49-F238E27FC236}">
                  <a16:creationId xmlns:a16="http://schemas.microsoft.com/office/drawing/2014/main" id="{00000000-0008-0000-0F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シェアードセービング契約方式で利用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257175</xdr:rowOff>
        </xdr:from>
        <xdr:to>
          <xdr:col>5</xdr:col>
          <xdr:colOff>419100</xdr:colOff>
          <xdr:row>83</xdr:row>
          <xdr:rowOff>57150</xdr:rowOff>
        </xdr:to>
        <xdr:sp macro="" textlink="">
          <xdr:nvSpPr>
            <xdr:cNvPr id="54277" name="Check Box 5" descr="リースを利用" hidden="1">
              <a:extLst>
                <a:ext uri="{63B3BB69-23CF-44E3-9099-C40C66FF867C}">
                  <a14:compatExt spid="_x0000_s54277"/>
                </a:ext>
                <a:ext uri="{FF2B5EF4-FFF2-40B4-BE49-F238E27FC236}">
                  <a16:creationId xmlns:a16="http://schemas.microsoft.com/office/drawing/2014/main" id="{00000000-0008-0000-0F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リースを利用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79</xdr:row>
          <xdr:rowOff>123825</xdr:rowOff>
        </xdr:from>
        <xdr:to>
          <xdr:col>11</xdr:col>
          <xdr:colOff>390525</xdr:colOff>
          <xdr:row>81</xdr:row>
          <xdr:rowOff>76200</xdr:rowOff>
        </xdr:to>
        <xdr:sp macro="" textlink="">
          <xdr:nvSpPr>
            <xdr:cNvPr id="54278" name="Check Box 6" descr="シェアードセービング契約方式で&#10;ESCO事業者を利用" hidden="1">
              <a:extLst>
                <a:ext uri="{63B3BB69-23CF-44E3-9099-C40C66FF867C}">
                  <a14:compatExt spid="_x0000_s54278"/>
                </a:ext>
                <a:ext uri="{FF2B5EF4-FFF2-40B4-BE49-F238E27FC236}">
                  <a16:creationId xmlns:a16="http://schemas.microsoft.com/office/drawing/2014/main" id="{00000000-0008-0000-0F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左記以外の方式で利用</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79</xdr:row>
          <xdr:rowOff>123825</xdr:rowOff>
        </xdr:from>
        <xdr:to>
          <xdr:col>8</xdr:col>
          <xdr:colOff>476250</xdr:colOff>
          <xdr:row>81</xdr:row>
          <xdr:rowOff>85725</xdr:rowOff>
        </xdr:to>
        <xdr:sp macro="" textlink="">
          <xdr:nvSpPr>
            <xdr:cNvPr id="55300" name="Check Box 4" descr="シェアードセービング契約方式で&#10;ESCO事業者を利用" hidden="1">
              <a:extLst>
                <a:ext uri="{63B3BB69-23CF-44E3-9099-C40C66FF867C}">
                  <a14:compatExt spid="_x0000_s55300"/>
                </a:ext>
                <a:ext uri="{FF2B5EF4-FFF2-40B4-BE49-F238E27FC236}">
                  <a16:creationId xmlns:a16="http://schemas.microsoft.com/office/drawing/2014/main" id="{00000000-0008-0000-10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シェアードセービング契約方式で利用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276225</xdr:rowOff>
        </xdr:from>
        <xdr:to>
          <xdr:col>5</xdr:col>
          <xdr:colOff>419100</xdr:colOff>
          <xdr:row>83</xdr:row>
          <xdr:rowOff>76200</xdr:rowOff>
        </xdr:to>
        <xdr:sp macro="" textlink="">
          <xdr:nvSpPr>
            <xdr:cNvPr id="55301" name="Check Box 5" descr="リースを利用" hidden="1">
              <a:extLst>
                <a:ext uri="{63B3BB69-23CF-44E3-9099-C40C66FF867C}">
                  <a14:compatExt spid="_x0000_s55301"/>
                </a:ext>
                <a:ext uri="{FF2B5EF4-FFF2-40B4-BE49-F238E27FC236}">
                  <a16:creationId xmlns:a16="http://schemas.microsoft.com/office/drawing/2014/main" id="{00000000-0008-0000-10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リースを利用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79</xdr:row>
          <xdr:rowOff>133350</xdr:rowOff>
        </xdr:from>
        <xdr:to>
          <xdr:col>11</xdr:col>
          <xdr:colOff>390525</xdr:colOff>
          <xdr:row>81</xdr:row>
          <xdr:rowOff>85725</xdr:rowOff>
        </xdr:to>
        <xdr:sp macro="" textlink="">
          <xdr:nvSpPr>
            <xdr:cNvPr id="55302" name="Check Box 6" descr="シェアードセービング契約方式で&#10;ESCO事業者を利用" hidden="1">
              <a:extLst>
                <a:ext uri="{63B3BB69-23CF-44E3-9099-C40C66FF867C}">
                  <a14:compatExt spid="_x0000_s55302"/>
                </a:ext>
                <a:ext uri="{FF2B5EF4-FFF2-40B4-BE49-F238E27FC236}">
                  <a16:creationId xmlns:a16="http://schemas.microsoft.com/office/drawing/2014/main" id="{00000000-0008-0000-10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左記以外の方式で利用</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79</xdr:row>
          <xdr:rowOff>9525</xdr:rowOff>
        </xdr:from>
        <xdr:to>
          <xdr:col>8</xdr:col>
          <xdr:colOff>476250</xdr:colOff>
          <xdr:row>81</xdr:row>
          <xdr:rowOff>219075</xdr:rowOff>
        </xdr:to>
        <xdr:sp macro="" textlink="">
          <xdr:nvSpPr>
            <xdr:cNvPr id="56324" name="Check Box 4" descr="シェアードセービング契約方式で&#10;ESCO事業者を利用"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シェアードセービング契約方式で利用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95250</xdr:rowOff>
        </xdr:from>
        <xdr:to>
          <xdr:col>5</xdr:col>
          <xdr:colOff>419100</xdr:colOff>
          <xdr:row>83</xdr:row>
          <xdr:rowOff>228600</xdr:rowOff>
        </xdr:to>
        <xdr:sp macro="" textlink="">
          <xdr:nvSpPr>
            <xdr:cNvPr id="56325" name="Check Box 5" descr="リースを利用"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リースを利用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79</xdr:row>
          <xdr:rowOff>0</xdr:rowOff>
        </xdr:from>
        <xdr:to>
          <xdr:col>11</xdr:col>
          <xdr:colOff>390525</xdr:colOff>
          <xdr:row>81</xdr:row>
          <xdr:rowOff>200025</xdr:rowOff>
        </xdr:to>
        <xdr:sp macro="" textlink="">
          <xdr:nvSpPr>
            <xdr:cNvPr id="56326" name="Check Box 6" descr="シェアードセービング契約方式で&#10;ESCO事業者を利用"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左記以外の方式で利用</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79</xdr:row>
          <xdr:rowOff>9525</xdr:rowOff>
        </xdr:from>
        <xdr:to>
          <xdr:col>8</xdr:col>
          <xdr:colOff>476250</xdr:colOff>
          <xdr:row>81</xdr:row>
          <xdr:rowOff>219075</xdr:rowOff>
        </xdr:to>
        <xdr:sp macro="" textlink="">
          <xdr:nvSpPr>
            <xdr:cNvPr id="57348" name="Check Box 4" descr="シェアードセービング契約方式で&#10;ESCO事業者を利用" hidden="1">
              <a:extLst>
                <a:ext uri="{63B3BB69-23CF-44E3-9099-C40C66FF867C}">
                  <a14:compatExt spid="_x0000_s57348"/>
                </a:ext>
                <a:ext uri="{FF2B5EF4-FFF2-40B4-BE49-F238E27FC236}">
                  <a16:creationId xmlns:a16="http://schemas.microsoft.com/office/drawing/2014/main" id="{00000000-0008-0000-12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シェアードセービング契約方式で利用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85725</xdr:rowOff>
        </xdr:from>
        <xdr:to>
          <xdr:col>5</xdr:col>
          <xdr:colOff>419100</xdr:colOff>
          <xdr:row>83</xdr:row>
          <xdr:rowOff>219075</xdr:rowOff>
        </xdr:to>
        <xdr:sp macro="" textlink="">
          <xdr:nvSpPr>
            <xdr:cNvPr id="57349" name="Check Box 5" descr="リースを利用" hidden="1">
              <a:extLst>
                <a:ext uri="{63B3BB69-23CF-44E3-9099-C40C66FF867C}">
                  <a14:compatExt spid="_x0000_s57349"/>
                </a:ext>
                <a:ext uri="{FF2B5EF4-FFF2-40B4-BE49-F238E27FC236}">
                  <a16:creationId xmlns:a16="http://schemas.microsoft.com/office/drawing/2014/main" id="{00000000-0008-0000-12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リースを利用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79</xdr:row>
          <xdr:rowOff>0</xdr:rowOff>
        </xdr:from>
        <xdr:to>
          <xdr:col>11</xdr:col>
          <xdr:colOff>390525</xdr:colOff>
          <xdr:row>81</xdr:row>
          <xdr:rowOff>200025</xdr:rowOff>
        </xdr:to>
        <xdr:sp macro="" textlink="">
          <xdr:nvSpPr>
            <xdr:cNvPr id="57350" name="Check Box 6" descr="シェアードセービング契約方式で&#10;ESCO事業者を利用" hidden="1">
              <a:extLst>
                <a:ext uri="{63B3BB69-23CF-44E3-9099-C40C66FF867C}">
                  <a14:compatExt spid="_x0000_s57350"/>
                </a:ext>
                <a:ext uri="{FF2B5EF4-FFF2-40B4-BE49-F238E27FC236}">
                  <a16:creationId xmlns:a16="http://schemas.microsoft.com/office/drawing/2014/main" id="{00000000-0008-0000-12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左記以外の方式で利用</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79</xdr:row>
          <xdr:rowOff>9525</xdr:rowOff>
        </xdr:from>
        <xdr:to>
          <xdr:col>8</xdr:col>
          <xdr:colOff>476250</xdr:colOff>
          <xdr:row>81</xdr:row>
          <xdr:rowOff>219075</xdr:rowOff>
        </xdr:to>
        <xdr:sp macro="" textlink="">
          <xdr:nvSpPr>
            <xdr:cNvPr id="58372" name="Check Box 4" descr="シェアードセービング契約方式で&#10;ESCO事業者を利用" hidden="1">
              <a:extLst>
                <a:ext uri="{63B3BB69-23CF-44E3-9099-C40C66FF867C}">
                  <a14:compatExt spid="_x0000_s58372"/>
                </a:ext>
                <a:ext uri="{FF2B5EF4-FFF2-40B4-BE49-F238E27FC236}">
                  <a16:creationId xmlns:a16="http://schemas.microsoft.com/office/drawing/2014/main" id="{00000000-0008-0000-13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シェアードセービング契約方式で利用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76200</xdr:rowOff>
        </xdr:from>
        <xdr:to>
          <xdr:col>5</xdr:col>
          <xdr:colOff>419100</xdr:colOff>
          <xdr:row>83</xdr:row>
          <xdr:rowOff>209550</xdr:rowOff>
        </xdr:to>
        <xdr:sp macro="" textlink="">
          <xdr:nvSpPr>
            <xdr:cNvPr id="58373" name="Check Box 5" descr="リースを利用" hidden="1">
              <a:extLst>
                <a:ext uri="{63B3BB69-23CF-44E3-9099-C40C66FF867C}">
                  <a14:compatExt spid="_x0000_s58373"/>
                </a:ext>
                <a:ext uri="{FF2B5EF4-FFF2-40B4-BE49-F238E27FC236}">
                  <a16:creationId xmlns:a16="http://schemas.microsoft.com/office/drawing/2014/main" id="{00000000-0008-0000-13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リースを利用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79</xdr:row>
          <xdr:rowOff>19050</xdr:rowOff>
        </xdr:from>
        <xdr:to>
          <xdr:col>11</xdr:col>
          <xdr:colOff>390525</xdr:colOff>
          <xdr:row>81</xdr:row>
          <xdr:rowOff>219075</xdr:rowOff>
        </xdr:to>
        <xdr:sp macro="" textlink="">
          <xdr:nvSpPr>
            <xdr:cNvPr id="58374" name="Check Box 6" descr="シェアードセービング契約方式で&#10;ESCO事業者を利用" hidden="1">
              <a:extLst>
                <a:ext uri="{63B3BB69-23CF-44E3-9099-C40C66FF867C}">
                  <a14:compatExt spid="_x0000_s58374"/>
                </a:ext>
                <a:ext uri="{FF2B5EF4-FFF2-40B4-BE49-F238E27FC236}">
                  <a16:creationId xmlns:a16="http://schemas.microsoft.com/office/drawing/2014/main" id="{00000000-0008-0000-13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左記以外の方式で利用</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79</xdr:row>
          <xdr:rowOff>0</xdr:rowOff>
        </xdr:from>
        <xdr:to>
          <xdr:col>8</xdr:col>
          <xdr:colOff>476250</xdr:colOff>
          <xdr:row>81</xdr:row>
          <xdr:rowOff>209550</xdr:rowOff>
        </xdr:to>
        <xdr:sp macro="" textlink="">
          <xdr:nvSpPr>
            <xdr:cNvPr id="59396" name="Check Box 4" descr="シェアードセービング契約方式で&#10;ESCO事業者を利用" hidden="1">
              <a:extLst>
                <a:ext uri="{63B3BB69-23CF-44E3-9099-C40C66FF867C}">
                  <a14:compatExt spid="_x0000_s59396"/>
                </a:ext>
                <a:ext uri="{FF2B5EF4-FFF2-40B4-BE49-F238E27FC236}">
                  <a16:creationId xmlns:a16="http://schemas.microsoft.com/office/drawing/2014/main" id="{00000000-0008-0000-14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シェアードセービング契約方式で利用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81</xdr:row>
          <xdr:rowOff>95250</xdr:rowOff>
        </xdr:from>
        <xdr:to>
          <xdr:col>5</xdr:col>
          <xdr:colOff>419100</xdr:colOff>
          <xdr:row>83</xdr:row>
          <xdr:rowOff>228600</xdr:rowOff>
        </xdr:to>
        <xdr:sp macro="" textlink="">
          <xdr:nvSpPr>
            <xdr:cNvPr id="59397" name="Check Box 5" descr="リースを利用" hidden="1">
              <a:extLst>
                <a:ext uri="{63B3BB69-23CF-44E3-9099-C40C66FF867C}">
                  <a14:compatExt spid="_x0000_s59397"/>
                </a:ext>
                <a:ext uri="{FF2B5EF4-FFF2-40B4-BE49-F238E27FC236}">
                  <a16:creationId xmlns:a16="http://schemas.microsoft.com/office/drawing/2014/main" id="{00000000-0008-0000-14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リースを利用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79</xdr:row>
          <xdr:rowOff>9525</xdr:rowOff>
        </xdr:from>
        <xdr:to>
          <xdr:col>11</xdr:col>
          <xdr:colOff>390525</xdr:colOff>
          <xdr:row>81</xdr:row>
          <xdr:rowOff>209550</xdr:rowOff>
        </xdr:to>
        <xdr:sp macro="" textlink="">
          <xdr:nvSpPr>
            <xdr:cNvPr id="59398" name="Check Box 6" descr="シェアードセービング契約方式で&#10;ESCO事業者を利用" hidden="1">
              <a:extLst>
                <a:ext uri="{63B3BB69-23CF-44E3-9099-C40C66FF867C}">
                  <a14:compatExt spid="_x0000_s59398"/>
                </a:ext>
                <a:ext uri="{FF2B5EF4-FFF2-40B4-BE49-F238E27FC236}">
                  <a16:creationId xmlns:a16="http://schemas.microsoft.com/office/drawing/2014/main" id="{00000000-0008-0000-14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1000" b="0" i="0" u="none" strike="noStrike" baseline="0">
                  <a:solidFill>
                    <a:srgbClr val="000000"/>
                  </a:solidFill>
                  <a:latin typeface="Meiryo UI"/>
                  <a:ea typeface="Meiryo UI"/>
                </a:rPr>
                <a:t>　左記以外の方式で利用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outerShdw blurRad="50800" dist="50800" dir="5400000" algn="ctr" rotWithShape="0">
            <a:schemeClr val="bg1"/>
          </a:outerShdw>
        </a:effectLst>
      </a:spPr>
      <a:bodyPr vertOverflow="clip" wrap="square" lIns="18288" tIns="0" rIns="0" bIns="0" rtlCol="0" anchor="ctr"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6.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6.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0.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omments" Target="../comments2.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9.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25F1F-176A-40D6-B29E-B46968C7B9E1}">
  <sheetPr>
    <pageSetUpPr fitToPage="1"/>
  </sheetPr>
  <dimension ref="A1:J50"/>
  <sheetViews>
    <sheetView showGridLines="0" tabSelected="1" zoomScale="90" zoomScaleNormal="90" workbookViewId="0">
      <selection sqref="A1:I1"/>
    </sheetView>
  </sheetViews>
  <sheetFormatPr defaultRowHeight="15.75"/>
  <cols>
    <col min="1" max="1" width="3.375" style="225" customWidth="1"/>
    <col min="2" max="2" width="5.75" style="225" customWidth="1"/>
    <col min="3" max="3" width="23.625" style="225" customWidth="1"/>
    <col min="4" max="4" width="20.25" style="225" customWidth="1"/>
    <col min="5" max="5" width="7.875" style="225" bestFit="1" customWidth="1"/>
    <col min="6" max="6" width="12.625" style="225" customWidth="1"/>
    <col min="7" max="7" width="17.375" style="225" customWidth="1"/>
    <col min="8" max="16384" width="9" style="225"/>
  </cols>
  <sheetData>
    <row r="1" spans="1:10" ht="24.75" customHeight="1">
      <c r="A1" s="324" t="s">
        <v>500</v>
      </c>
      <c r="B1" s="324"/>
      <c r="C1" s="324"/>
      <c r="D1" s="324"/>
      <c r="E1" s="324"/>
      <c r="F1" s="324"/>
      <c r="G1" s="324"/>
      <c r="H1" s="324"/>
      <c r="I1" s="324"/>
    </row>
    <row r="3" spans="1:10" s="303" customFormat="1" ht="31.5" customHeight="1">
      <c r="A3" s="302" t="s">
        <v>403</v>
      </c>
      <c r="B3" s="327" t="s">
        <v>611</v>
      </c>
      <c r="C3" s="327"/>
      <c r="D3" s="327"/>
      <c r="E3" s="327"/>
      <c r="F3" s="327"/>
      <c r="G3" s="327"/>
      <c r="H3" s="327"/>
      <c r="I3" s="327"/>
      <c r="J3" s="327"/>
    </row>
    <row r="4" spans="1:10" s="303" customFormat="1" ht="21.75" customHeight="1">
      <c r="A4" s="302" t="s">
        <v>403</v>
      </c>
      <c r="B4" s="338" t="s">
        <v>589</v>
      </c>
      <c r="C4" s="338"/>
      <c r="D4" s="338"/>
      <c r="E4" s="338"/>
      <c r="F4" s="338"/>
      <c r="G4" s="296"/>
      <c r="H4" s="296"/>
      <c r="I4" s="296"/>
      <c r="J4" s="296"/>
    </row>
    <row r="5" spans="1:10" s="303" customFormat="1" ht="16.5" customHeight="1">
      <c r="A5" s="302" t="s">
        <v>403</v>
      </c>
      <c r="B5" s="328" t="s">
        <v>404</v>
      </c>
      <c r="C5" s="328"/>
      <c r="D5" s="328"/>
      <c r="E5" s="328"/>
      <c r="F5" s="328"/>
      <c r="G5" s="328"/>
    </row>
    <row r="6" spans="1:10">
      <c r="C6" s="304" t="s">
        <v>405</v>
      </c>
      <c r="D6" s="225" t="s">
        <v>406</v>
      </c>
    </row>
    <row r="7" spans="1:10" ht="5.45" customHeight="1">
      <c r="C7" s="297"/>
    </row>
    <row r="8" spans="1:10">
      <c r="C8" s="305" t="s">
        <v>407</v>
      </c>
      <c r="D8" s="225" t="s">
        <v>408</v>
      </c>
    </row>
    <row r="9" spans="1:10" ht="6.95" customHeight="1">
      <c r="C9" s="297"/>
      <c r="I9" s="225" t="s">
        <v>596</v>
      </c>
    </row>
    <row r="10" spans="1:10">
      <c r="C10" s="306" t="s">
        <v>409</v>
      </c>
      <c r="D10" s="225" t="s">
        <v>410</v>
      </c>
    </row>
    <row r="11" spans="1:10" ht="6" customHeight="1"/>
    <row r="12" spans="1:10">
      <c r="C12" s="307" t="s">
        <v>411</v>
      </c>
      <c r="D12" s="225" t="s">
        <v>412</v>
      </c>
    </row>
    <row r="14" spans="1:10" ht="32.450000000000003" customHeight="1">
      <c r="B14" s="329" t="s">
        <v>479</v>
      </c>
      <c r="C14" s="329"/>
      <c r="D14" s="329"/>
      <c r="E14" s="329"/>
      <c r="F14" s="329"/>
      <c r="G14" s="329"/>
    </row>
    <row r="16" spans="1:10">
      <c r="B16" s="225" t="s">
        <v>612</v>
      </c>
      <c r="C16" s="308"/>
    </row>
    <row r="17" spans="2:6" ht="18.75" customHeight="1">
      <c r="C17" s="332" t="s">
        <v>413</v>
      </c>
      <c r="D17" s="333"/>
      <c r="E17" s="309" t="s">
        <v>414</v>
      </c>
    </row>
    <row r="18" spans="2:6" ht="21.75" customHeight="1">
      <c r="C18" s="334" t="s">
        <v>415</v>
      </c>
      <c r="D18" s="335"/>
      <c r="E18" s="310" t="s">
        <v>416</v>
      </c>
    </row>
    <row r="19" spans="2:6" ht="21.75" customHeight="1">
      <c r="B19" s="311"/>
      <c r="C19" s="339" t="s">
        <v>561</v>
      </c>
      <c r="D19" s="340"/>
      <c r="E19" s="310" t="s">
        <v>416</v>
      </c>
    </row>
    <row r="20" spans="2:6" ht="21.75" customHeight="1">
      <c r="B20" s="319" t="s">
        <v>598</v>
      </c>
      <c r="C20" s="336" t="s">
        <v>425</v>
      </c>
      <c r="D20" s="337"/>
      <c r="E20" s="312" t="s">
        <v>417</v>
      </c>
    </row>
    <row r="21" spans="2:6" ht="21.75" customHeight="1">
      <c r="B21" s="320"/>
      <c r="C21" s="336" t="s">
        <v>419</v>
      </c>
      <c r="D21" s="337"/>
      <c r="E21" s="312" t="s">
        <v>417</v>
      </c>
    </row>
    <row r="22" spans="2:6" ht="21.75" customHeight="1">
      <c r="B22" s="320"/>
      <c r="C22" s="336" t="s">
        <v>462</v>
      </c>
      <c r="D22" s="337"/>
      <c r="E22" s="312" t="s">
        <v>417</v>
      </c>
      <c r="F22" s="225" t="s">
        <v>474</v>
      </c>
    </row>
    <row r="23" spans="2:6" ht="21.75" customHeight="1">
      <c r="B23" s="320"/>
      <c r="C23" s="336" t="s">
        <v>463</v>
      </c>
      <c r="D23" s="337"/>
      <c r="E23" s="312" t="s">
        <v>417</v>
      </c>
      <c r="F23" s="225" t="s">
        <v>474</v>
      </c>
    </row>
    <row r="24" spans="2:6" ht="21.75" customHeight="1">
      <c r="B24" s="320"/>
      <c r="C24" s="322" t="s">
        <v>603</v>
      </c>
      <c r="D24" s="323"/>
      <c r="E24" s="312" t="s">
        <v>417</v>
      </c>
      <c r="F24" s="225" t="s">
        <v>474</v>
      </c>
    </row>
    <row r="25" spans="2:6" ht="21.75" customHeight="1">
      <c r="B25" s="320"/>
      <c r="C25" s="322" t="s">
        <v>604</v>
      </c>
      <c r="D25" s="323"/>
      <c r="E25" s="312" t="s">
        <v>417</v>
      </c>
      <c r="F25" s="225" t="s">
        <v>474</v>
      </c>
    </row>
    <row r="26" spans="2:6" ht="21.75" customHeight="1">
      <c r="B26" s="320"/>
      <c r="C26" s="322" t="s">
        <v>559</v>
      </c>
      <c r="D26" s="323"/>
      <c r="E26" s="312" t="s">
        <v>417</v>
      </c>
    </row>
    <row r="27" spans="2:6" ht="21.75" customHeight="1">
      <c r="B27" s="321"/>
      <c r="C27" s="336" t="s">
        <v>562</v>
      </c>
      <c r="D27" s="337"/>
      <c r="E27" s="312" t="s">
        <v>417</v>
      </c>
    </row>
    <row r="28" spans="2:6" ht="21.75" customHeight="1">
      <c r="B28" s="318" t="s">
        <v>597</v>
      </c>
      <c r="C28" s="313" t="s">
        <v>563</v>
      </c>
      <c r="D28" s="314"/>
      <c r="E28" s="315" t="s">
        <v>439</v>
      </c>
      <c r="F28" s="225" t="s">
        <v>579</v>
      </c>
    </row>
    <row r="29" spans="2:6" ht="21.75" customHeight="1">
      <c r="B29" s="318"/>
      <c r="C29" s="330" t="s">
        <v>464</v>
      </c>
      <c r="D29" s="331"/>
      <c r="E29" s="315" t="s">
        <v>439</v>
      </c>
    </row>
    <row r="30" spans="2:6" ht="21.75" customHeight="1">
      <c r="B30" s="318"/>
      <c r="C30" s="330" t="s">
        <v>465</v>
      </c>
      <c r="D30" s="331"/>
      <c r="E30" s="315" t="s">
        <v>439</v>
      </c>
    </row>
    <row r="31" spans="2:6" ht="21.75" customHeight="1">
      <c r="B31" s="318"/>
      <c r="C31" s="330" t="s">
        <v>466</v>
      </c>
      <c r="D31" s="331"/>
      <c r="E31" s="315" t="s">
        <v>439</v>
      </c>
      <c r="F31" s="280" t="s">
        <v>496</v>
      </c>
    </row>
    <row r="32" spans="2:6" ht="21.75" customHeight="1">
      <c r="B32" s="318"/>
      <c r="C32" s="330" t="s">
        <v>467</v>
      </c>
      <c r="D32" s="331"/>
      <c r="E32" s="315" t="s">
        <v>439</v>
      </c>
    </row>
    <row r="33" spans="2:6" ht="21.75" customHeight="1">
      <c r="B33" s="318"/>
      <c r="C33" s="330" t="s">
        <v>468</v>
      </c>
      <c r="D33" s="331"/>
      <c r="E33" s="315" t="s">
        <v>439</v>
      </c>
    </row>
    <row r="34" spans="2:6" ht="21.75" customHeight="1">
      <c r="B34" s="318"/>
      <c r="C34" s="330" t="s">
        <v>469</v>
      </c>
      <c r="D34" s="331"/>
      <c r="E34" s="315" t="s">
        <v>439</v>
      </c>
    </row>
    <row r="35" spans="2:6" ht="21.75" customHeight="1">
      <c r="B35" s="318"/>
      <c r="C35" s="325" t="s">
        <v>605</v>
      </c>
      <c r="D35" s="326"/>
      <c r="E35" s="315" t="s">
        <v>439</v>
      </c>
    </row>
    <row r="36" spans="2:6" ht="21.75" customHeight="1">
      <c r="B36" s="318"/>
      <c r="C36" s="325" t="s">
        <v>606</v>
      </c>
      <c r="D36" s="326"/>
      <c r="E36" s="315" t="s">
        <v>439</v>
      </c>
    </row>
    <row r="37" spans="2:6" ht="21.75" customHeight="1">
      <c r="B37" s="318"/>
      <c r="C37" s="325" t="s">
        <v>607</v>
      </c>
      <c r="D37" s="326"/>
      <c r="E37" s="315" t="s">
        <v>439</v>
      </c>
      <c r="F37" s="225" t="s">
        <v>496</v>
      </c>
    </row>
    <row r="38" spans="2:6" ht="21.75" customHeight="1">
      <c r="B38" s="318"/>
      <c r="C38" s="325" t="s">
        <v>608</v>
      </c>
      <c r="D38" s="326"/>
      <c r="E38" s="315" t="s">
        <v>439</v>
      </c>
    </row>
    <row r="39" spans="2:6" ht="21.75" customHeight="1">
      <c r="B39" s="318"/>
      <c r="C39" s="325" t="s">
        <v>609</v>
      </c>
      <c r="D39" s="326"/>
      <c r="E39" s="315" t="s">
        <v>439</v>
      </c>
    </row>
    <row r="40" spans="2:6" ht="21.75" customHeight="1">
      <c r="B40" s="318"/>
      <c r="C40" s="325" t="s">
        <v>610</v>
      </c>
      <c r="D40" s="326"/>
      <c r="E40" s="315" t="s">
        <v>439</v>
      </c>
    </row>
    <row r="41" spans="2:6" ht="21.75" customHeight="1">
      <c r="B41" s="318"/>
      <c r="C41" s="330" t="s">
        <v>564</v>
      </c>
      <c r="D41" s="331"/>
      <c r="E41" s="315" t="s">
        <v>439</v>
      </c>
    </row>
    <row r="42" spans="2:6" ht="21.75" customHeight="1">
      <c r="B42" s="318"/>
      <c r="C42" s="330" t="s">
        <v>565</v>
      </c>
      <c r="D42" s="331"/>
      <c r="E42" s="315" t="s">
        <v>439</v>
      </c>
    </row>
    <row r="43" spans="2:6" ht="21.75" customHeight="1">
      <c r="B43" s="318"/>
      <c r="C43" s="330" t="s">
        <v>566</v>
      </c>
      <c r="D43" s="331"/>
      <c r="E43" s="315" t="s">
        <v>439</v>
      </c>
    </row>
    <row r="44" spans="2:6" ht="21.75" customHeight="1">
      <c r="B44" s="318"/>
      <c r="C44" s="325" t="s">
        <v>475</v>
      </c>
      <c r="D44" s="326"/>
      <c r="E44" s="315" t="s">
        <v>439</v>
      </c>
      <c r="F44" s="225" t="s">
        <v>495</v>
      </c>
    </row>
    <row r="45" spans="2:6" ht="21.75" customHeight="1">
      <c r="B45" s="318"/>
      <c r="C45" s="325" t="s">
        <v>476</v>
      </c>
      <c r="D45" s="326"/>
      <c r="E45" s="315" t="s">
        <v>439</v>
      </c>
    </row>
    <row r="46" spans="2:6" ht="21.75" customHeight="1">
      <c r="B46" s="318"/>
      <c r="C46" s="325" t="s">
        <v>477</v>
      </c>
      <c r="D46" s="326"/>
      <c r="E46" s="315" t="s">
        <v>439</v>
      </c>
    </row>
    <row r="47" spans="2:6" ht="21.75" customHeight="1">
      <c r="B47" s="318"/>
      <c r="C47" s="325" t="s">
        <v>478</v>
      </c>
      <c r="D47" s="326"/>
      <c r="E47" s="315" t="s">
        <v>439</v>
      </c>
    </row>
    <row r="48" spans="2:6">
      <c r="C48" s="316" t="s">
        <v>560</v>
      </c>
    </row>
    <row r="49" spans="3:3">
      <c r="C49" s="225" t="s">
        <v>591</v>
      </c>
    </row>
    <row r="50" spans="3:3">
      <c r="C50" s="225" t="s">
        <v>590</v>
      </c>
    </row>
  </sheetData>
  <mergeCells count="37">
    <mergeCell ref="C31:D31"/>
    <mergeCell ref="C32:D32"/>
    <mergeCell ref="C46:D46"/>
    <mergeCell ref="C47:D47"/>
    <mergeCell ref="C33:D33"/>
    <mergeCell ref="C34:D34"/>
    <mergeCell ref="C42:D42"/>
    <mergeCell ref="C43:D43"/>
    <mergeCell ref="C44:D44"/>
    <mergeCell ref="C45:D45"/>
    <mergeCell ref="C37:D37"/>
    <mergeCell ref="C40:D40"/>
    <mergeCell ref="C41:D41"/>
    <mergeCell ref="C35:D35"/>
    <mergeCell ref="C36:D36"/>
    <mergeCell ref="C22:D22"/>
    <mergeCell ref="C23:D23"/>
    <mergeCell ref="C26:D26"/>
    <mergeCell ref="C27:D27"/>
    <mergeCell ref="B4:F4"/>
    <mergeCell ref="C19:D19"/>
    <mergeCell ref="B28:B47"/>
    <mergeCell ref="B20:B27"/>
    <mergeCell ref="C24:D24"/>
    <mergeCell ref="C25:D25"/>
    <mergeCell ref="A1:I1"/>
    <mergeCell ref="C38:D38"/>
    <mergeCell ref="C39:D39"/>
    <mergeCell ref="B3:J3"/>
    <mergeCell ref="B5:G5"/>
    <mergeCell ref="B14:G14"/>
    <mergeCell ref="C29:D29"/>
    <mergeCell ref="C30:D30"/>
    <mergeCell ref="C17:D17"/>
    <mergeCell ref="C18:D18"/>
    <mergeCell ref="C20:D20"/>
    <mergeCell ref="C21:D21"/>
  </mergeCells>
  <phoneticPr fontId="36"/>
  <hyperlinks>
    <hyperlink ref="C19" location="'提出書類一覧(応募申請)'!A1" display="提出書類一覧" xr:uid="{67827E08-DD97-46C0-AEB7-DBD05CAE902E}"/>
    <hyperlink ref="C20" location="【様式1】応募申請書!A1" display="【様式1】応募申請書" xr:uid="{1EBCB97A-4D84-439B-A71D-6170F8B3CAF9}"/>
    <hyperlink ref="C21" location="【別紙1】実施計画書!A1" display="【別紙1】実施計画書" xr:uid="{1E149A43-76F9-4912-B588-A644FC67970D}"/>
    <hyperlink ref="C22" location="'【別紙1-1】事業実施者の概要①'!A1" display="【別紙1-1】事業実施者の概要①" xr:uid="{0133C9DF-8B43-42BE-9701-2CAFFB5B0B9D}"/>
    <hyperlink ref="C23" location="'【別紙1-1】事業実施者の概要②'!A1" display="【別紙1-1】事業実施者の概要②" xr:uid="{1AD97252-8E4D-40A3-9D5B-EAAA172C6B32}"/>
    <hyperlink ref="C26" location="'【別紙1-2】企業間連携の概要'!A1" display="【別紙1-2】企業間連携の概要※" xr:uid="{69838921-2C4E-4C40-AD5C-F8B5CBE9C4EE}"/>
    <hyperlink ref="C27" location="【別紙2】補助対象経費計算書!A1" display="【別紙2】補助対象経費計算書" xr:uid="{0D902CD2-5DE2-4C8C-8175-9580CB219043}"/>
    <hyperlink ref="C28" location="'【別紙2-1】補助対象経費計算書 （事業所内訳）①'!A1" display="【別紙2-1】補助対象経費計算書（事業所内訳）①" xr:uid="{B7B56DBB-204A-4F42-B923-0EE0E9F64B39}"/>
    <hyperlink ref="C29" location="'【別紙1-1】事業実施者の概要③'!A1" display="【別紙1-1】事業実施者の概要③" xr:uid="{FE234133-8880-4EBC-973F-C8D7881BD2AA}"/>
    <hyperlink ref="C30" location="'【別紙1-1】事業実施者の概要④'!A1" display="【別紙1-1】事業実施者の概要④" xr:uid="{0731B673-E764-484E-9B2F-332E099BBD17}"/>
    <hyperlink ref="C31" location="'【別紙1-1】事業実施者の概要⑤'!A1" display="【別紙1-1】事業実施者の概要⑤" xr:uid="{B9788E24-BD70-4B5B-9894-F5BBE6A4F288}"/>
    <hyperlink ref="C32" location="'【別紙1-1】事業実施者の概要⑥'!A1" display="【別紙1-1】事業実施者の概要⑥" xr:uid="{9DBB9C82-2258-464D-B822-C63EBA5A117D}"/>
    <hyperlink ref="C33" location="'【別紙1-1】事業実施者の概要⑦'!A1" display="【別紙1-1】事業実施者の概要⑦" xr:uid="{C07A1AFD-2586-4C8F-B116-F417BBFD84FA}"/>
    <hyperlink ref="C34" location="'【別紙1-1】事業実施者の概要⑧'!A1" display="【別紙1-1】事業実施者の概要⑧" xr:uid="{B86C73D1-8510-4FE8-970C-E860D4BD9742}"/>
    <hyperlink ref="C41" location="'【別紙2-1】補助対象経費計算書 （事業所内訳）②'!A1" display="【別紙2-1】補助対象経費計算書（事業所内訳）②" xr:uid="{A5EAEB75-5E76-46C2-A738-E06BD0AC2BCE}"/>
    <hyperlink ref="C42" location="'【別紙2-1】補助対象経費計算書 （事業所内訳）③'!A1" display="【別紙2-1】補助対象経費計算書（事業所内訳）③" xr:uid="{325FA918-D0C8-41C2-A096-9E8615C066E9}"/>
    <hyperlink ref="C43" location="'【別紙2-1】補助対象経費計算書 （事業所内訳）④'!A1" display="【別紙2-1】補助対象経費計算書（事業所内訳）④" xr:uid="{E73A3262-87D8-4892-93EC-157B2CFF6022}"/>
    <hyperlink ref="C47" location="'【別紙2-1】補助対象経費計算書 （事業所内訳）⑧'!A1" display="【別紙2-1】補助対象経費計算書（事業所内訳）⑧" xr:uid="{6A6FEDCB-C7F8-462A-B926-02880F0B5972}"/>
    <hyperlink ref="C46" location="'【別紙2-1】補助対象経費計算書 （事業所内訳）⑦'!A1" display="【別紙2-1】補助対象経費計算書（事業所内訳）⑦" xr:uid="{3815CC99-311B-45A9-BBA2-D13AB868E13E}"/>
    <hyperlink ref="C45" location="'【別紙2-1】補助対象経費計算書 （事業所内訳）⑥'!A1" display="【別紙2-1】補助対象経費計算書（事業所内訳）⑥" xr:uid="{CE434387-F764-48C7-B2EC-F82499DD7229}"/>
    <hyperlink ref="C44" location="'【別紙2-1】補助対象経費計算書 （事業所内訳）⑤'!A1" display="【別紙2-1】補助対象経費計算書（事業所内訳）⑤" xr:uid="{6FB9F04F-E051-4A65-BB7E-74FC932C27AA}"/>
    <hyperlink ref="C25" location="'【別紙1-2】 導入前後比較図②'!A1" display="【別紙1-2】導入前後比較図②" xr:uid="{629F8804-B8D5-4206-8EEC-EC256697544D}"/>
    <hyperlink ref="C24" location="'【別紙1-2】 導入前後比較図①'!A1" display="【別紙1-2】導入前後比較図①" xr:uid="{B3958FD1-DF55-43A8-BF89-2D8A565C6F0D}"/>
    <hyperlink ref="C35:D35" location="'【別紙1-2】 導入前後比較図③'!A1" display="【別紙1-2】導入前後比較図③" xr:uid="{328C810D-78D7-4F98-997A-C92C2E7AFED2}"/>
    <hyperlink ref="C36:D36" location="'【別紙1-2】 導入前後比較図④'!A1" display="【別紙1-2】導入前後比較図④" xr:uid="{494087AD-5790-4727-85C7-9CA81BA865E8}"/>
    <hyperlink ref="C37:D37" location="'【別紙1-2】 導入前後比較図⑤'!A1" display="【別紙1-2】導入前後比較図⑤" xr:uid="{86FBE03B-15F1-4773-98C9-54D11647219D}"/>
    <hyperlink ref="C38:D38" location="'【別紙1-2】 導入前後比較図⑥'!A1" display="【別紙1-2】導入前後比較図⑥" xr:uid="{138D44AA-C750-4723-B0EF-489AF52BF3EE}"/>
    <hyperlink ref="C39:D39" location="'【別紙1-2】 導入前後比較図⑦'!A1" display="【別紙1-2】導入前後比較図⑦" xr:uid="{47232A48-5126-4D2B-819F-E0C2DEDB4AB9}"/>
    <hyperlink ref="C40:D40" location="'【別紙1-2】 導入前後比較図⑧'!A1" display="【別紙1-2】導入前後比較図⑧" xr:uid="{D1588408-8DDD-4470-8CA5-0B08976B1737}"/>
    <hyperlink ref="C19:D19" location="'提出書類一覧(応募申請) '!A1" display="提出書類一覧" xr:uid="{300F1885-F8CB-4B12-A742-BAAA275140EB}"/>
    <hyperlink ref="C26:D26" location="'【別紙1-3】企業間連携の概要'!A1" display="【別紙1-3】企業間連携の概要※" xr:uid="{4C519042-7B87-4C1D-BE15-57FA167EFFA1}"/>
  </hyperlinks>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F14D-C9E4-4BB1-AD13-74B5D23F17A3}">
  <sheetPr>
    <pageSetUpPr fitToPage="1"/>
  </sheetPr>
  <dimension ref="A1:P43"/>
  <sheetViews>
    <sheetView showGridLines="0" workbookViewId="0">
      <selection sqref="A1:G1"/>
    </sheetView>
  </sheetViews>
  <sheetFormatPr defaultRowHeight="14.25"/>
  <cols>
    <col min="1" max="1" width="6.25" style="89" customWidth="1"/>
    <col min="2" max="2" width="60.5" style="89" customWidth="1"/>
    <col min="3" max="3" width="14.125" style="89" customWidth="1"/>
    <col min="4" max="6" width="10.625" style="89" customWidth="1"/>
    <col min="7" max="7" width="8.625" style="259" customWidth="1"/>
    <col min="8" max="16384" width="9" style="89"/>
  </cols>
  <sheetData>
    <row r="1" spans="1:9" ht="30" customHeight="1">
      <c r="A1" s="341" t="s">
        <v>236</v>
      </c>
      <c r="B1" s="341"/>
      <c r="C1" s="341"/>
      <c r="D1" s="341"/>
      <c r="E1" s="341"/>
      <c r="F1" s="341"/>
      <c r="G1" s="341"/>
    </row>
    <row r="2" spans="1:9" ht="53.25" customHeight="1">
      <c r="A2" s="275" t="s">
        <v>71</v>
      </c>
      <c r="B2" s="276" t="s">
        <v>70</v>
      </c>
      <c r="C2" s="275" t="s">
        <v>515</v>
      </c>
      <c r="D2" s="276" t="s">
        <v>501</v>
      </c>
      <c r="E2" s="275" t="s">
        <v>503</v>
      </c>
      <c r="F2" s="276" t="s">
        <v>502</v>
      </c>
      <c r="G2" s="277" t="s">
        <v>50</v>
      </c>
    </row>
    <row r="3" spans="1:9" ht="57" customHeight="1">
      <c r="A3" s="261">
        <v>1</v>
      </c>
      <c r="B3" s="262" t="s">
        <v>549</v>
      </c>
      <c r="C3" s="263" t="s">
        <v>523</v>
      </c>
      <c r="D3" s="260" t="s">
        <v>526</v>
      </c>
      <c r="E3" s="260" t="s">
        <v>527</v>
      </c>
      <c r="F3" s="260" t="s">
        <v>528</v>
      </c>
      <c r="G3" s="264"/>
    </row>
    <row r="4" spans="1:9" ht="39.950000000000003" customHeight="1">
      <c r="A4" s="265">
        <v>2</v>
      </c>
      <c r="B4" s="266" t="s">
        <v>505</v>
      </c>
      <c r="C4" s="260" t="s">
        <v>524</v>
      </c>
      <c r="D4" s="260" t="s">
        <v>526</v>
      </c>
      <c r="E4" s="260" t="s">
        <v>528</v>
      </c>
      <c r="F4" s="260" t="s">
        <v>528</v>
      </c>
      <c r="G4" s="264"/>
    </row>
    <row r="5" spans="1:9" ht="30" customHeight="1">
      <c r="A5" s="261">
        <v>3</v>
      </c>
      <c r="B5" s="266" t="s">
        <v>506</v>
      </c>
      <c r="C5" s="260" t="s">
        <v>525</v>
      </c>
      <c r="D5" s="260" t="s">
        <v>527</v>
      </c>
      <c r="E5" s="260" t="s">
        <v>527</v>
      </c>
      <c r="F5" s="260" t="s">
        <v>526</v>
      </c>
      <c r="G5" s="264"/>
    </row>
    <row r="6" spans="1:9" ht="30" customHeight="1">
      <c r="A6" s="265">
        <v>4</v>
      </c>
      <c r="B6" s="266" t="s">
        <v>507</v>
      </c>
      <c r="C6" s="260" t="s">
        <v>525</v>
      </c>
      <c r="D6" s="260" t="s">
        <v>527</v>
      </c>
      <c r="E6" s="260" t="s">
        <v>527</v>
      </c>
      <c r="F6" s="260" t="s">
        <v>527</v>
      </c>
      <c r="G6" s="264"/>
    </row>
    <row r="7" spans="1:9" ht="30" customHeight="1">
      <c r="A7" s="261">
        <v>5</v>
      </c>
      <c r="B7" s="266" t="s">
        <v>504</v>
      </c>
      <c r="C7" s="260" t="s">
        <v>525</v>
      </c>
      <c r="D7" s="260" t="s">
        <v>527</v>
      </c>
      <c r="E7" s="260" t="s">
        <v>527</v>
      </c>
      <c r="F7" s="260" t="s">
        <v>526</v>
      </c>
      <c r="G7" s="267"/>
    </row>
    <row r="8" spans="1:9" ht="30" customHeight="1">
      <c r="A8" s="265">
        <v>6</v>
      </c>
      <c r="B8" s="266" t="s">
        <v>508</v>
      </c>
      <c r="C8" s="260" t="s">
        <v>525</v>
      </c>
      <c r="D8" s="260" t="s">
        <v>529</v>
      </c>
      <c r="E8" s="260" t="s">
        <v>529</v>
      </c>
      <c r="F8" s="260" t="s">
        <v>529</v>
      </c>
      <c r="G8" s="267"/>
    </row>
    <row r="9" spans="1:9" ht="30" customHeight="1">
      <c r="A9" s="261">
        <v>7</v>
      </c>
      <c r="B9" s="266" t="s">
        <v>509</v>
      </c>
      <c r="C9" s="260" t="s">
        <v>525</v>
      </c>
      <c r="D9" s="260" t="s">
        <v>526</v>
      </c>
      <c r="E9" s="260" t="s">
        <v>527</v>
      </c>
      <c r="F9" s="260" t="s">
        <v>526</v>
      </c>
      <c r="G9" s="267"/>
      <c r="I9" s="89" t="s">
        <v>596</v>
      </c>
    </row>
    <row r="10" spans="1:9" ht="30" customHeight="1">
      <c r="A10" s="265">
        <v>8</v>
      </c>
      <c r="B10" s="266" t="s">
        <v>510</v>
      </c>
      <c r="C10" s="260" t="s">
        <v>525</v>
      </c>
      <c r="D10" s="260" t="s">
        <v>526</v>
      </c>
      <c r="E10" s="260" t="s">
        <v>527</v>
      </c>
      <c r="F10" s="260" t="s">
        <v>526</v>
      </c>
      <c r="G10" s="267"/>
    </row>
    <row r="11" spans="1:9" ht="30" customHeight="1">
      <c r="A11" s="261">
        <v>9</v>
      </c>
      <c r="B11" s="266" t="s">
        <v>511</v>
      </c>
      <c r="C11" s="260" t="s">
        <v>525</v>
      </c>
      <c r="D11" s="260" t="s">
        <v>529</v>
      </c>
      <c r="E11" s="260" t="s">
        <v>529</v>
      </c>
      <c r="F11" s="260" t="s">
        <v>529</v>
      </c>
      <c r="G11" s="267"/>
    </row>
    <row r="12" spans="1:9" ht="30" customHeight="1">
      <c r="A12" s="265">
        <v>10</v>
      </c>
      <c r="B12" s="268" t="s">
        <v>512</v>
      </c>
      <c r="C12" s="260" t="s">
        <v>525</v>
      </c>
      <c r="D12" s="260" t="s">
        <v>529</v>
      </c>
      <c r="E12" s="260" t="s">
        <v>529</v>
      </c>
      <c r="F12" s="260" t="s">
        <v>529</v>
      </c>
      <c r="G12" s="267"/>
    </row>
    <row r="13" spans="1:9" ht="30" customHeight="1">
      <c r="A13" s="261">
        <v>11</v>
      </c>
      <c r="B13" s="225" t="s">
        <v>513</v>
      </c>
      <c r="C13" s="260" t="s">
        <v>525</v>
      </c>
      <c r="D13" s="260" t="s">
        <v>529</v>
      </c>
      <c r="E13" s="260" t="s">
        <v>529</v>
      </c>
      <c r="F13" s="260" t="s">
        <v>529</v>
      </c>
      <c r="G13" s="269"/>
    </row>
    <row r="14" spans="1:9" ht="30" customHeight="1">
      <c r="A14" s="265">
        <v>12</v>
      </c>
      <c r="B14" s="270" t="s">
        <v>514</v>
      </c>
      <c r="C14" s="260" t="s">
        <v>525</v>
      </c>
      <c r="D14" s="260" t="s">
        <v>529</v>
      </c>
      <c r="E14" s="260" t="s">
        <v>529</v>
      </c>
      <c r="F14" s="260" t="s">
        <v>529</v>
      </c>
      <c r="G14" s="271"/>
    </row>
    <row r="15" spans="1:9" s="225" customFormat="1" ht="15.75">
      <c r="A15" s="272" t="s">
        <v>537</v>
      </c>
      <c r="G15" s="274"/>
    </row>
    <row r="16" spans="1:9" s="225" customFormat="1" ht="15.75">
      <c r="A16" s="273" t="s">
        <v>538</v>
      </c>
      <c r="G16" s="274"/>
    </row>
    <row r="17" spans="1:16" s="225" customFormat="1" ht="15.75">
      <c r="A17" s="272" t="s">
        <v>539</v>
      </c>
      <c r="G17" s="274"/>
    </row>
    <row r="18" spans="1:16" s="225" customFormat="1" ht="15.75">
      <c r="A18" s="272"/>
      <c r="G18" s="274"/>
    </row>
    <row r="19" spans="1:16" s="225" customFormat="1" ht="15.75">
      <c r="A19" s="342" t="s">
        <v>540</v>
      </c>
      <c r="B19" s="342"/>
      <c r="C19" s="342"/>
      <c r="D19" s="342"/>
      <c r="E19" s="342"/>
      <c r="F19" s="342"/>
      <c r="G19" s="342"/>
      <c r="H19" s="342"/>
      <c r="I19" s="342"/>
      <c r="J19" s="342"/>
      <c r="K19" s="342"/>
      <c r="L19" s="342"/>
      <c r="M19" s="342"/>
      <c r="N19" s="342"/>
      <c r="O19" s="342"/>
      <c r="P19" s="342"/>
    </row>
    <row r="20" spans="1:16" s="225" customFormat="1" ht="15.75">
      <c r="A20" s="280" t="s">
        <v>545</v>
      </c>
      <c r="G20" s="274"/>
    </row>
    <row r="21" spans="1:16" s="225" customFormat="1" ht="15.75">
      <c r="A21" s="280" t="s">
        <v>516</v>
      </c>
      <c r="G21" s="274"/>
    </row>
    <row r="22" spans="1:16" s="225" customFormat="1" ht="15.75">
      <c r="A22" s="280" t="s">
        <v>517</v>
      </c>
      <c r="G22" s="274"/>
    </row>
    <row r="23" spans="1:16" s="225" customFormat="1" ht="12.75" customHeight="1">
      <c r="A23" s="280" t="s">
        <v>518</v>
      </c>
      <c r="G23" s="274"/>
    </row>
    <row r="24" spans="1:16" s="225" customFormat="1" ht="15.75">
      <c r="A24" s="280" t="s">
        <v>530</v>
      </c>
      <c r="G24" s="274"/>
    </row>
    <row r="25" spans="1:16" s="225" customFormat="1" ht="15.75">
      <c r="A25" s="280" t="s">
        <v>531</v>
      </c>
      <c r="G25" s="274"/>
    </row>
    <row r="26" spans="1:16" s="225" customFormat="1" ht="15.75">
      <c r="A26" s="280" t="s">
        <v>532</v>
      </c>
      <c r="G26" s="274"/>
    </row>
    <row r="27" spans="1:16" s="225" customFormat="1" ht="15.75">
      <c r="A27" s="280" t="s">
        <v>541</v>
      </c>
      <c r="G27" s="274"/>
    </row>
    <row r="28" spans="1:16" s="225" customFormat="1" ht="15.75">
      <c r="A28" s="280" t="s">
        <v>533</v>
      </c>
      <c r="G28" s="274"/>
    </row>
    <row r="29" spans="1:16" s="225" customFormat="1" ht="33.75" customHeight="1">
      <c r="A29" s="327" t="s">
        <v>546</v>
      </c>
      <c r="B29" s="327"/>
      <c r="C29" s="327"/>
      <c r="D29" s="327"/>
      <c r="E29" s="327"/>
      <c r="F29" s="327"/>
      <c r="G29" s="327"/>
      <c r="H29" s="327"/>
    </row>
    <row r="30" spans="1:16" s="225" customFormat="1" ht="15.75">
      <c r="A30" s="280" t="s">
        <v>519</v>
      </c>
      <c r="G30" s="274"/>
    </row>
    <row r="31" spans="1:16" s="225" customFormat="1" ht="15.75">
      <c r="A31" s="280" t="s">
        <v>520</v>
      </c>
      <c r="G31" s="274"/>
    </row>
    <row r="32" spans="1:16" s="225" customFormat="1" ht="15.75">
      <c r="A32" s="280" t="s">
        <v>534</v>
      </c>
      <c r="G32" s="274"/>
    </row>
    <row r="33" spans="1:16" s="225" customFormat="1" ht="15.75">
      <c r="A33" s="280" t="s">
        <v>535</v>
      </c>
      <c r="G33" s="274"/>
    </row>
    <row r="34" spans="1:16" s="225" customFormat="1" ht="34.5" customHeight="1">
      <c r="A34" s="327" t="s">
        <v>548</v>
      </c>
      <c r="B34" s="343"/>
      <c r="C34" s="343"/>
      <c r="D34" s="343"/>
      <c r="E34" s="343"/>
      <c r="F34" s="343"/>
      <c r="G34" s="343"/>
      <c r="H34" s="343"/>
      <c r="I34" s="343"/>
      <c r="J34" s="343"/>
      <c r="K34" s="343"/>
      <c r="L34" s="343"/>
      <c r="M34" s="343"/>
      <c r="N34" s="343"/>
      <c r="O34" s="343"/>
      <c r="P34" s="343"/>
    </row>
    <row r="35" spans="1:16" s="225" customFormat="1" ht="30" customHeight="1">
      <c r="A35" s="344" t="s">
        <v>547</v>
      </c>
      <c r="B35" s="342"/>
      <c r="C35" s="342"/>
      <c r="D35" s="342"/>
      <c r="E35" s="342"/>
      <c r="F35" s="342"/>
      <c r="G35" s="342"/>
      <c r="H35" s="342"/>
      <c r="I35" s="342"/>
      <c r="J35" s="342"/>
      <c r="K35" s="342"/>
      <c r="L35" s="342"/>
      <c r="M35" s="342"/>
      <c r="N35" s="342"/>
      <c r="O35" s="342"/>
      <c r="P35" s="342"/>
    </row>
    <row r="36" spans="1:16" s="225" customFormat="1" ht="15.75">
      <c r="A36" s="280" t="s">
        <v>536</v>
      </c>
      <c r="G36" s="274"/>
    </row>
    <row r="37" spans="1:16" s="225" customFormat="1" ht="15.75">
      <c r="A37" s="280" t="s">
        <v>521</v>
      </c>
      <c r="G37" s="274"/>
    </row>
    <row r="38" spans="1:16" s="225" customFormat="1" ht="15.75">
      <c r="A38" s="280" t="s">
        <v>522</v>
      </c>
      <c r="G38" s="274"/>
    </row>
    <row r="41" spans="1:16" ht="15.75">
      <c r="A41" s="225" t="s">
        <v>542</v>
      </c>
      <c r="B41" s="225"/>
    </row>
    <row r="42" spans="1:16" ht="73.5" customHeight="1">
      <c r="A42" s="278">
        <v>5</v>
      </c>
      <c r="B42" s="279" t="s">
        <v>543</v>
      </c>
    </row>
    <row r="43" spans="1:16" ht="31.5">
      <c r="A43" s="278">
        <v>6</v>
      </c>
      <c r="B43" s="279" t="s">
        <v>544</v>
      </c>
    </row>
  </sheetData>
  <sheetProtection selectLockedCells="1"/>
  <mergeCells count="5">
    <mergeCell ref="A1:G1"/>
    <mergeCell ref="A19:P19"/>
    <mergeCell ref="A29:H29"/>
    <mergeCell ref="A34:P34"/>
    <mergeCell ref="A35:P35"/>
  </mergeCells>
  <phoneticPr fontId="76"/>
  <printOptions horizontalCentered="1"/>
  <pageMargins left="0.70866141732283472" right="0.51181102362204722" top="0.74803149606299213" bottom="0.55118110236220474" header="0.31496062992125984" footer="0.31496062992125984"/>
  <pageSetup paperSize="9" scale="81" fitToHeight="0" orientation="landscape" r:id="rId1"/>
  <rowBreaks count="1" manualBreakCount="1">
    <brk id="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6</xdr:col>
                    <xdr:colOff>219075</xdr:colOff>
                    <xdr:row>2</xdr:row>
                    <xdr:rowOff>257175</xdr:rowOff>
                  </from>
                  <to>
                    <xdr:col>6</xdr:col>
                    <xdr:colOff>428625</xdr:colOff>
                    <xdr:row>2</xdr:row>
                    <xdr:rowOff>466725</xdr:rowOff>
                  </to>
                </anchor>
              </controlPr>
            </control>
          </mc:Choice>
        </mc:AlternateContent>
        <mc:AlternateContent xmlns:mc="http://schemas.openxmlformats.org/markup-compatibility/2006">
          <mc:Choice Requires="x14">
            <control shapeId="76804" r:id="rId5" name="Check Box 4">
              <controlPr defaultSize="0" autoFill="0" autoLine="0" autoPict="0">
                <anchor moveWithCells="1">
                  <from>
                    <xdr:col>6</xdr:col>
                    <xdr:colOff>219075</xdr:colOff>
                    <xdr:row>3</xdr:row>
                    <xdr:rowOff>161925</xdr:rowOff>
                  </from>
                  <to>
                    <xdr:col>6</xdr:col>
                    <xdr:colOff>428625</xdr:colOff>
                    <xdr:row>3</xdr:row>
                    <xdr:rowOff>371475</xdr:rowOff>
                  </to>
                </anchor>
              </controlPr>
            </control>
          </mc:Choice>
        </mc:AlternateContent>
        <mc:AlternateContent xmlns:mc="http://schemas.openxmlformats.org/markup-compatibility/2006">
          <mc:Choice Requires="x14">
            <control shapeId="76805" r:id="rId6" name="Check Box 5">
              <controlPr defaultSize="0" autoFill="0" autoLine="0" autoPict="0">
                <anchor moveWithCells="1">
                  <from>
                    <xdr:col>6</xdr:col>
                    <xdr:colOff>219075</xdr:colOff>
                    <xdr:row>4</xdr:row>
                    <xdr:rowOff>76200</xdr:rowOff>
                  </from>
                  <to>
                    <xdr:col>6</xdr:col>
                    <xdr:colOff>428625</xdr:colOff>
                    <xdr:row>4</xdr:row>
                    <xdr:rowOff>285750</xdr:rowOff>
                  </to>
                </anchor>
              </controlPr>
            </control>
          </mc:Choice>
        </mc:AlternateContent>
        <mc:AlternateContent xmlns:mc="http://schemas.openxmlformats.org/markup-compatibility/2006">
          <mc:Choice Requires="x14">
            <control shapeId="76806" r:id="rId7" name="Check Box 6">
              <controlPr defaultSize="0" autoFill="0" autoLine="0" autoPict="0">
                <anchor moveWithCells="1">
                  <from>
                    <xdr:col>6</xdr:col>
                    <xdr:colOff>219075</xdr:colOff>
                    <xdr:row>5</xdr:row>
                    <xdr:rowOff>95250</xdr:rowOff>
                  </from>
                  <to>
                    <xdr:col>6</xdr:col>
                    <xdr:colOff>428625</xdr:colOff>
                    <xdr:row>5</xdr:row>
                    <xdr:rowOff>304800</xdr:rowOff>
                  </to>
                </anchor>
              </controlPr>
            </control>
          </mc:Choice>
        </mc:AlternateContent>
        <mc:AlternateContent xmlns:mc="http://schemas.openxmlformats.org/markup-compatibility/2006">
          <mc:Choice Requires="x14">
            <control shapeId="76807" r:id="rId8" name="Check Box 7">
              <controlPr defaultSize="0" autoFill="0" autoLine="0" autoPict="0">
                <anchor moveWithCells="1">
                  <from>
                    <xdr:col>6</xdr:col>
                    <xdr:colOff>219075</xdr:colOff>
                    <xdr:row>6</xdr:row>
                    <xdr:rowOff>95250</xdr:rowOff>
                  </from>
                  <to>
                    <xdr:col>6</xdr:col>
                    <xdr:colOff>428625</xdr:colOff>
                    <xdr:row>6</xdr:row>
                    <xdr:rowOff>304800</xdr:rowOff>
                  </to>
                </anchor>
              </controlPr>
            </control>
          </mc:Choice>
        </mc:AlternateContent>
        <mc:AlternateContent xmlns:mc="http://schemas.openxmlformats.org/markup-compatibility/2006">
          <mc:Choice Requires="x14">
            <control shapeId="76808" r:id="rId9" name="Check Box 8">
              <controlPr defaultSize="0" autoFill="0" autoLine="0" autoPict="0">
                <anchor moveWithCells="1">
                  <from>
                    <xdr:col>6</xdr:col>
                    <xdr:colOff>219075</xdr:colOff>
                    <xdr:row>8</xdr:row>
                    <xdr:rowOff>95250</xdr:rowOff>
                  </from>
                  <to>
                    <xdr:col>6</xdr:col>
                    <xdr:colOff>428625</xdr:colOff>
                    <xdr:row>8</xdr:row>
                    <xdr:rowOff>304800</xdr:rowOff>
                  </to>
                </anchor>
              </controlPr>
            </control>
          </mc:Choice>
        </mc:AlternateContent>
        <mc:AlternateContent xmlns:mc="http://schemas.openxmlformats.org/markup-compatibility/2006">
          <mc:Choice Requires="x14">
            <control shapeId="76809" r:id="rId10" name="Check Box 9">
              <controlPr defaultSize="0" autoFill="0" autoLine="0" autoPict="0">
                <anchor moveWithCells="1">
                  <from>
                    <xdr:col>6</xdr:col>
                    <xdr:colOff>219075</xdr:colOff>
                    <xdr:row>7</xdr:row>
                    <xdr:rowOff>95250</xdr:rowOff>
                  </from>
                  <to>
                    <xdr:col>6</xdr:col>
                    <xdr:colOff>428625</xdr:colOff>
                    <xdr:row>7</xdr:row>
                    <xdr:rowOff>304800</xdr:rowOff>
                  </to>
                </anchor>
              </controlPr>
            </control>
          </mc:Choice>
        </mc:AlternateContent>
        <mc:AlternateContent xmlns:mc="http://schemas.openxmlformats.org/markup-compatibility/2006">
          <mc:Choice Requires="x14">
            <control shapeId="76810" r:id="rId11" name="Check Box 10">
              <controlPr defaultSize="0" autoFill="0" autoLine="0" autoPict="0">
                <anchor moveWithCells="1">
                  <from>
                    <xdr:col>6</xdr:col>
                    <xdr:colOff>219075</xdr:colOff>
                    <xdr:row>9</xdr:row>
                    <xdr:rowOff>95250</xdr:rowOff>
                  </from>
                  <to>
                    <xdr:col>6</xdr:col>
                    <xdr:colOff>428625</xdr:colOff>
                    <xdr:row>9</xdr:row>
                    <xdr:rowOff>304800</xdr:rowOff>
                  </to>
                </anchor>
              </controlPr>
            </control>
          </mc:Choice>
        </mc:AlternateContent>
        <mc:AlternateContent xmlns:mc="http://schemas.openxmlformats.org/markup-compatibility/2006">
          <mc:Choice Requires="x14">
            <control shapeId="76811" r:id="rId12" name="Check Box 11">
              <controlPr defaultSize="0" autoFill="0" autoLine="0" autoPict="0">
                <anchor moveWithCells="1">
                  <from>
                    <xdr:col>6</xdr:col>
                    <xdr:colOff>219075</xdr:colOff>
                    <xdr:row>10</xdr:row>
                    <xdr:rowOff>95250</xdr:rowOff>
                  </from>
                  <to>
                    <xdr:col>6</xdr:col>
                    <xdr:colOff>428625</xdr:colOff>
                    <xdr:row>10</xdr:row>
                    <xdr:rowOff>304800</xdr:rowOff>
                  </to>
                </anchor>
              </controlPr>
            </control>
          </mc:Choice>
        </mc:AlternateContent>
        <mc:AlternateContent xmlns:mc="http://schemas.openxmlformats.org/markup-compatibility/2006">
          <mc:Choice Requires="x14">
            <control shapeId="76812" r:id="rId13" name="Check Box 12">
              <controlPr defaultSize="0" autoFill="0" autoLine="0" autoPict="0">
                <anchor moveWithCells="1">
                  <from>
                    <xdr:col>6</xdr:col>
                    <xdr:colOff>219075</xdr:colOff>
                    <xdr:row>11</xdr:row>
                    <xdr:rowOff>95250</xdr:rowOff>
                  </from>
                  <to>
                    <xdr:col>6</xdr:col>
                    <xdr:colOff>428625</xdr:colOff>
                    <xdr:row>11</xdr:row>
                    <xdr:rowOff>304800</xdr:rowOff>
                  </to>
                </anchor>
              </controlPr>
            </control>
          </mc:Choice>
        </mc:AlternateContent>
        <mc:AlternateContent xmlns:mc="http://schemas.openxmlformats.org/markup-compatibility/2006">
          <mc:Choice Requires="x14">
            <control shapeId="76813" r:id="rId14" name="Check Box 13">
              <controlPr defaultSize="0" autoFill="0" autoLine="0" autoPict="0">
                <anchor moveWithCells="1">
                  <from>
                    <xdr:col>6</xdr:col>
                    <xdr:colOff>209550</xdr:colOff>
                    <xdr:row>13</xdr:row>
                    <xdr:rowOff>104775</xdr:rowOff>
                  </from>
                  <to>
                    <xdr:col>6</xdr:col>
                    <xdr:colOff>419100</xdr:colOff>
                    <xdr:row>13</xdr:row>
                    <xdr:rowOff>314325</xdr:rowOff>
                  </to>
                </anchor>
              </controlPr>
            </control>
          </mc:Choice>
        </mc:AlternateContent>
        <mc:AlternateContent xmlns:mc="http://schemas.openxmlformats.org/markup-compatibility/2006">
          <mc:Choice Requires="x14">
            <control shapeId="76815" r:id="rId15" name="Check Box 15">
              <controlPr defaultSize="0" autoFill="0" autoLine="0" autoPict="0">
                <anchor moveWithCells="1">
                  <from>
                    <xdr:col>6</xdr:col>
                    <xdr:colOff>209550</xdr:colOff>
                    <xdr:row>12</xdr:row>
                    <xdr:rowOff>95250</xdr:rowOff>
                  </from>
                  <to>
                    <xdr:col>6</xdr:col>
                    <xdr:colOff>419100</xdr:colOff>
                    <xdr:row>12</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85B6F-741C-41E7-B8D1-94F58DBBBB75}">
  <sheetPr>
    <pageSetUpPr fitToPage="1"/>
  </sheetPr>
  <dimension ref="A1:BS38"/>
  <sheetViews>
    <sheetView showGridLines="0" showZeros="0" workbookViewId="0">
      <selection activeCell="U2" sqref="U2:V2"/>
    </sheetView>
  </sheetViews>
  <sheetFormatPr defaultColWidth="3.375" defaultRowHeight="14.25"/>
  <cols>
    <col min="1" max="16384" width="3.375" style="2"/>
  </cols>
  <sheetData>
    <row r="1" spans="1:71" ht="21" customHeight="1">
      <c r="A1" s="2" t="s">
        <v>426</v>
      </c>
    </row>
    <row r="2" spans="1:71" ht="21" customHeight="1">
      <c r="R2" s="16"/>
      <c r="S2" s="21"/>
      <c r="T2" s="21" t="s">
        <v>238</v>
      </c>
      <c r="U2" s="352"/>
      <c r="V2" s="352"/>
      <c r="W2" s="2" t="s">
        <v>60</v>
      </c>
      <c r="X2" s="352"/>
      <c r="Y2" s="352"/>
      <c r="Z2" s="21" t="s">
        <v>61</v>
      </c>
      <c r="BA2" s="72"/>
    </row>
    <row r="3" spans="1:71" ht="21" customHeight="1">
      <c r="A3" s="353" t="s">
        <v>68</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BA3" s="69"/>
      <c r="BB3" s="71"/>
      <c r="BC3" s="71"/>
      <c r="BD3" s="71"/>
    </row>
    <row r="4" spans="1:71" ht="21" customHeight="1">
      <c r="A4" s="353" t="s">
        <v>72</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BA4" s="69"/>
      <c r="BB4" s="71"/>
      <c r="BC4" s="71"/>
      <c r="BD4" s="71"/>
    </row>
    <row r="5" spans="1:71" ht="15" customHeight="1">
      <c r="BA5" s="69"/>
      <c r="BB5" s="71"/>
      <c r="BC5" s="71"/>
      <c r="BD5" s="71"/>
    </row>
    <row r="6" spans="1:71" ht="15" customHeight="1">
      <c r="BA6" s="69"/>
      <c r="BB6" s="71"/>
      <c r="BC6" s="71"/>
      <c r="BD6" s="71"/>
    </row>
    <row r="7" spans="1:71" ht="21" customHeight="1">
      <c r="I7" s="73"/>
      <c r="J7" s="350" t="s">
        <v>214</v>
      </c>
      <c r="K7" s="350"/>
      <c r="L7" s="350"/>
      <c r="M7" s="350"/>
      <c r="N7" s="345"/>
      <c r="O7" s="345"/>
      <c r="P7" s="345"/>
      <c r="Q7" s="345"/>
      <c r="R7" s="345"/>
      <c r="S7" s="345"/>
      <c r="T7" s="345"/>
      <c r="U7" s="345"/>
      <c r="V7" s="345"/>
      <c r="W7" s="345"/>
      <c r="X7" s="345"/>
      <c r="Y7" s="345"/>
      <c r="Z7" s="345"/>
      <c r="AA7" s="345"/>
      <c r="BB7" s="69"/>
      <c r="BC7" s="71"/>
      <c r="BD7" s="71"/>
      <c r="BE7" s="71"/>
    </row>
    <row r="8" spans="1:71" ht="21" customHeight="1">
      <c r="D8" s="13"/>
      <c r="E8" s="346" t="s">
        <v>219</v>
      </c>
      <c r="F8" s="346"/>
      <c r="G8" s="346"/>
      <c r="H8" s="346"/>
      <c r="I8" s="73"/>
      <c r="J8" s="350" t="s">
        <v>218</v>
      </c>
      <c r="K8" s="350"/>
      <c r="L8" s="350"/>
      <c r="M8" s="350"/>
      <c r="N8" s="354"/>
      <c r="O8" s="354"/>
      <c r="P8" s="354"/>
      <c r="Q8" s="354"/>
      <c r="R8" s="354"/>
      <c r="S8" s="354"/>
      <c r="T8" s="354"/>
      <c r="U8" s="354"/>
      <c r="V8" s="354"/>
      <c r="W8" s="354"/>
      <c r="X8" s="354"/>
      <c r="Y8" s="354"/>
      <c r="Z8" s="354"/>
      <c r="AA8" s="354"/>
      <c r="BA8" s="71"/>
      <c r="BB8" s="71"/>
      <c r="BC8" s="71"/>
      <c r="BD8" s="71"/>
    </row>
    <row r="9" spans="1:71" ht="21" customHeight="1">
      <c r="I9" s="73" t="s">
        <v>596</v>
      </c>
      <c r="J9" s="349" t="s">
        <v>215</v>
      </c>
      <c r="K9" s="349"/>
      <c r="L9" s="349"/>
      <c r="M9" s="349"/>
      <c r="N9" s="345"/>
      <c r="O9" s="345"/>
      <c r="P9" s="345"/>
      <c r="Q9" s="345"/>
      <c r="R9" s="345"/>
      <c r="S9" s="345"/>
      <c r="T9" s="345"/>
      <c r="U9" s="345"/>
      <c r="V9" s="345"/>
      <c r="W9" s="345"/>
      <c r="X9" s="345"/>
      <c r="Y9" s="345"/>
      <c r="Z9" s="345"/>
      <c r="AA9" s="345"/>
      <c r="BB9" s="71"/>
      <c r="BC9" s="71"/>
      <c r="BD9" s="71"/>
      <c r="BE9" s="71"/>
    </row>
    <row r="10" spans="1:71" ht="15" customHeight="1">
      <c r="BA10" s="72"/>
      <c r="BB10" s="71"/>
      <c r="BC10" s="71"/>
      <c r="BD10" s="71"/>
    </row>
    <row r="11" spans="1:71" ht="15" customHeight="1">
      <c r="BA11" s="72"/>
      <c r="BB11" s="70"/>
      <c r="BC11" s="71"/>
      <c r="BD11" s="71"/>
    </row>
    <row r="12" spans="1:71" ht="21" customHeight="1">
      <c r="A12" s="351" t="s">
        <v>237</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BB12" s="71"/>
      <c r="BC12" s="71"/>
      <c r="BD12" s="71"/>
    </row>
    <row r="13" spans="1:71" ht="21" customHeight="1">
      <c r="A13" s="347" t="s">
        <v>297</v>
      </c>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BA13" s="72"/>
      <c r="BB13" s="71"/>
      <c r="BC13" s="72"/>
      <c r="BD13" s="72"/>
      <c r="BE13" s="6"/>
      <c r="BF13" s="6"/>
      <c r="BG13" s="6"/>
      <c r="BH13" s="6"/>
      <c r="BI13" s="6"/>
      <c r="BJ13" s="6"/>
      <c r="BK13" s="6"/>
      <c r="BL13" s="6"/>
      <c r="BM13" s="6"/>
      <c r="BN13" s="6"/>
      <c r="BO13" s="6"/>
      <c r="BP13" s="6"/>
      <c r="BQ13" s="6"/>
      <c r="BR13" s="6"/>
      <c r="BS13" s="6"/>
    </row>
    <row r="14" spans="1:71" ht="21" customHeight="1">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BA14" s="72"/>
      <c r="BB14" s="71"/>
      <c r="BC14" s="72"/>
      <c r="BD14" s="72"/>
      <c r="BE14" s="6"/>
      <c r="BF14" s="6"/>
      <c r="BG14" s="6"/>
      <c r="BH14" s="6"/>
      <c r="BI14" s="6"/>
      <c r="BJ14" s="6"/>
      <c r="BK14" s="6"/>
      <c r="BL14" s="6"/>
      <c r="BM14" s="6"/>
      <c r="BN14" s="6"/>
      <c r="BO14" s="6"/>
      <c r="BP14" s="6"/>
      <c r="BQ14" s="6"/>
      <c r="BR14" s="6"/>
      <c r="BS14" s="6"/>
    </row>
    <row r="15" spans="1:71" ht="21" customHeight="1">
      <c r="A15" s="348" t="s">
        <v>220</v>
      </c>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BA15" s="6"/>
      <c r="BB15" s="71"/>
      <c r="BC15" s="6"/>
      <c r="BD15" s="6"/>
      <c r="BE15" s="6"/>
      <c r="BF15" s="6"/>
      <c r="BG15" s="6"/>
      <c r="BH15" s="6"/>
      <c r="BI15" s="6"/>
      <c r="BJ15" s="6"/>
      <c r="BK15" s="6"/>
      <c r="BL15" s="6"/>
      <c r="BM15" s="6"/>
      <c r="BN15" s="6"/>
      <c r="BO15" s="6"/>
      <c r="BP15" s="6"/>
      <c r="BQ15" s="6"/>
      <c r="BR15" s="6"/>
      <c r="BS15" s="6"/>
    </row>
    <row r="16" spans="1:71" ht="21" customHeight="1">
      <c r="BB16" s="71"/>
      <c r="BC16" s="6"/>
      <c r="BD16" s="6"/>
      <c r="BE16" s="6"/>
      <c r="BF16" s="6"/>
      <c r="BG16" s="6"/>
      <c r="BH16" s="6"/>
      <c r="BI16" s="6"/>
      <c r="BJ16" s="6"/>
      <c r="BK16" s="6"/>
      <c r="BL16" s="6"/>
      <c r="BM16" s="6"/>
      <c r="BN16" s="6"/>
      <c r="BO16" s="6"/>
      <c r="BP16" s="6"/>
      <c r="BQ16" s="6"/>
      <c r="BR16" s="6"/>
      <c r="BS16" s="6"/>
    </row>
    <row r="17" spans="2:71" ht="21" customHeight="1">
      <c r="BB17" s="6"/>
      <c r="BC17" s="6"/>
      <c r="BD17" s="6"/>
      <c r="BE17" s="6"/>
      <c r="BF17" s="6"/>
      <c r="BG17" s="6"/>
      <c r="BH17" s="6"/>
      <c r="BI17" s="6"/>
      <c r="BJ17" s="6"/>
      <c r="BK17" s="6"/>
      <c r="BL17" s="6"/>
      <c r="BM17" s="6"/>
      <c r="BN17" s="6"/>
      <c r="BO17" s="6"/>
      <c r="BP17" s="6"/>
      <c r="BQ17" s="6"/>
      <c r="BR17" s="6"/>
      <c r="BS17" s="6"/>
    </row>
    <row r="18" spans="2:71" ht="21" customHeight="1">
      <c r="B18" s="2" t="s">
        <v>221</v>
      </c>
      <c r="BB18" s="6"/>
      <c r="BC18" s="6"/>
      <c r="BD18" s="6"/>
      <c r="BE18" s="6"/>
      <c r="BF18" s="6"/>
      <c r="BG18" s="6"/>
      <c r="BH18" s="6"/>
      <c r="BI18" s="6"/>
      <c r="BJ18" s="6"/>
      <c r="BK18" s="6"/>
      <c r="BL18" s="6"/>
      <c r="BM18" s="6"/>
      <c r="BN18" s="6"/>
      <c r="BO18" s="6"/>
      <c r="BP18" s="6"/>
      <c r="BQ18" s="6"/>
      <c r="BR18" s="6"/>
      <c r="BS18" s="6"/>
    </row>
    <row r="19" spans="2:71" ht="21" customHeight="1">
      <c r="BB19" s="6"/>
      <c r="BC19" s="6"/>
      <c r="BD19" s="6"/>
      <c r="BE19" s="6"/>
      <c r="BF19" s="6"/>
      <c r="BG19" s="6"/>
      <c r="BH19" s="6"/>
      <c r="BI19" s="6"/>
      <c r="BJ19" s="6"/>
      <c r="BK19" s="6"/>
      <c r="BL19" s="6"/>
      <c r="BM19" s="6"/>
      <c r="BN19" s="6"/>
      <c r="BO19" s="6"/>
      <c r="BP19" s="6"/>
      <c r="BQ19" s="6"/>
      <c r="BR19" s="6"/>
      <c r="BS19" s="6"/>
    </row>
    <row r="20" spans="2:71" ht="39.75" customHeight="1">
      <c r="C20" s="355" t="s">
        <v>587</v>
      </c>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row>
    <row r="21" spans="2:71" ht="21" customHeight="1">
      <c r="C21" s="356" t="s">
        <v>600</v>
      </c>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row>
    <row r="22" spans="2:71" ht="21" customHeight="1">
      <c r="C22" s="356" t="s">
        <v>222</v>
      </c>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row>
    <row r="23" spans="2:71" ht="21" customHeight="1">
      <c r="C23" s="356" t="s">
        <v>223</v>
      </c>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row>
    <row r="24" spans="2:71" ht="21" customHeight="1">
      <c r="C24" s="356" t="s">
        <v>224</v>
      </c>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row>
    <row r="25" spans="2:71" ht="21" customHeight="1"/>
    <row r="26" spans="2:71" ht="21" customHeight="1">
      <c r="L26" s="357" t="s">
        <v>225</v>
      </c>
      <c r="M26" s="358"/>
      <c r="N26" s="358"/>
      <c r="O26" s="358"/>
      <c r="P26" s="358"/>
      <c r="Q26" s="358"/>
      <c r="R26" s="358"/>
      <c r="S26" s="358"/>
      <c r="T26" s="358"/>
      <c r="U26" s="358"/>
      <c r="V26" s="358"/>
      <c r="W26" s="358"/>
      <c r="X26" s="358"/>
      <c r="Y26" s="358"/>
      <c r="Z26" s="359"/>
    </row>
    <row r="27" spans="2:71" ht="21" customHeight="1">
      <c r="L27" s="360" t="s">
        <v>226</v>
      </c>
      <c r="M27" s="361"/>
      <c r="N27" s="361"/>
      <c r="O27" s="74" t="s">
        <v>227</v>
      </c>
      <c r="P27" s="362">
        <f>【別紙1】実施計画書!J19</f>
        <v>0</v>
      </c>
      <c r="Q27" s="362"/>
      <c r="R27" s="362"/>
      <c r="S27" s="362"/>
      <c r="T27" s="362"/>
      <c r="U27" s="362"/>
      <c r="V27" s="362"/>
      <c r="W27" s="362"/>
      <c r="X27" s="362"/>
      <c r="Y27" s="362"/>
      <c r="Z27" s="363"/>
      <c r="AT27" s="180"/>
    </row>
    <row r="28" spans="2:71" ht="46.5" customHeight="1">
      <c r="L28" s="360" t="s">
        <v>228</v>
      </c>
      <c r="M28" s="361"/>
      <c r="N28" s="361"/>
      <c r="O28" s="74" t="s">
        <v>227</v>
      </c>
      <c r="P28" s="362">
        <f>【別紙1】実施計画書!K19</f>
        <v>0</v>
      </c>
      <c r="Q28" s="362"/>
      <c r="R28" s="362"/>
      <c r="S28" s="362"/>
      <c r="T28" s="362"/>
      <c r="U28" s="362"/>
      <c r="V28" s="362"/>
      <c r="W28" s="362"/>
      <c r="X28" s="362"/>
      <c r="Y28" s="362"/>
      <c r="Z28" s="363"/>
    </row>
    <row r="29" spans="2:71" ht="21" customHeight="1">
      <c r="L29" s="360" t="s">
        <v>177</v>
      </c>
      <c r="M29" s="361"/>
      <c r="N29" s="361"/>
      <c r="O29" s="74" t="s">
        <v>227</v>
      </c>
      <c r="P29" s="362">
        <f>【別紙1】実施計画書!I16</f>
        <v>0</v>
      </c>
      <c r="Q29" s="362"/>
      <c r="R29" s="362"/>
      <c r="S29" s="362"/>
      <c r="T29" s="362"/>
      <c r="U29" s="362"/>
      <c r="V29" s="362"/>
      <c r="W29" s="362"/>
      <c r="X29" s="362"/>
      <c r="Y29" s="362"/>
      <c r="Z29" s="363"/>
    </row>
    <row r="30" spans="2:71" ht="21" customHeight="1">
      <c r="L30" s="360" t="s">
        <v>229</v>
      </c>
      <c r="M30" s="361"/>
      <c r="N30" s="361"/>
      <c r="O30" s="74" t="s">
        <v>227</v>
      </c>
      <c r="P30" s="364">
        <f>【別紙1】実施計画書!I17</f>
        <v>0</v>
      </c>
      <c r="Q30" s="364"/>
      <c r="R30" s="364"/>
      <c r="S30" s="364"/>
      <c r="T30" s="364"/>
      <c r="U30" s="364"/>
      <c r="V30" s="364"/>
      <c r="W30" s="364"/>
      <c r="X30" s="364"/>
      <c r="Y30" s="364"/>
      <c r="Z30" s="365"/>
    </row>
    <row r="31" spans="2:71" ht="21" customHeight="1">
      <c r="L31" s="360" t="s">
        <v>230</v>
      </c>
      <c r="M31" s="361"/>
      <c r="N31" s="361"/>
      <c r="O31" s="74" t="s">
        <v>227</v>
      </c>
      <c r="P31" s="364">
        <f>【別紙1】実施計画書!I18</f>
        <v>0</v>
      </c>
      <c r="Q31" s="364"/>
      <c r="R31" s="364"/>
      <c r="S31" s="364"/>
      <c r="T31" s="364"/>
      <c r="U31" s="364"/>
      <c r="V31" s="364"/>
      <c r="W31" s="364"/>
      <c r="X31" s="364"/>
      <c r="Y31" s="364"/>
      <c r="Z31" s="365"/>
    </row>
    <row r="32" spans="2:71" ht="21" customHeight="1">
      <c r="L32" s="360" t="s">
        <v>231</v>
      </c>
      <c r="M32" s="361"/>
      <c r="N32" s="361"/>
      <c r="O32" s="74" t="s">
        <v>227</v>
      </c>
      <c r="P32" s="362">
        <f>【別紙1】実施計画書!I20</f>
        <v>0</v>
      </c>
      <c r="Q32" s="362"/>
      <c r="R32" s="362"/>
      <c r="S32" s="362"/>
      <c r="T32" s="362"/>
      <c r="U32" s="362"/>
      <c r="V32" s="362"/>
      <c r="W32" s="362"/>
      <c r="X32" s="362"/>
      <c r="Y32" s="362"/>
      <c r="Z32" s="363"/>
    </row>
    <row r="33" spans="2:53" ht="21" customHeight="1">
      <c r="L33" s="360" t="s">
        <v>232</v>
      </c>
      <c r="M33" s="361"/>
      <c r="N33" s="361"/>
      <c r="O33" s="74" t="s">
        <v>227</v>
      </c>
      <c r="P33" s="362">
        <f>【別紙1】実施計画書!L20</f>
        <v>0</v>
      </c>
      <c r="Q33" s="362"/>
      <c r="R33" s="362"/>
      <c r="S33" s="362"/>
      <c r="T33" s="362"/>
      <c r="U33" s="362"/>
      <c r="V33" s="362"/>
      <c r="W33" s="362"/>
      <c r="X33" s="362"/>
      <c r="Y33" s="362"/>
      <c r="Z33" s="363"/>
      <c r="BA33" s="75"/>
    </row>
    <row r="34" spans="2:53" ht="21" customHeight="1">
      <c r="L34" s="367" t="s">
        <v>233</v>
      </c>
      <c r="M34" s="368"/>
      <c r="N34" s="368"/>
      <c r="O34" s="77" t="s">
        <v>227</v>
      </c>
      <c r="P34" s="369">
        <f>【別紙1】実施計画書!I21</f>
        <v>0</v>
      </c>
      <c r="Q34" s="369"/>
      <c r="R34" s="369"/>
      <c r="S34" s="369"/>
      <c r="T34" s="369"/>
      <c r="U34" s="369"/>
      <c r="V34" s="369"/>
      <c r="W34" s="369"/>
      <c r="X34" s="369"/>
      <c r="Y34" s="369"/>
      <c r="Z34" s="370"/>
      <c r="BA34" s="75"/>
    </row>
    <row r="35" spans="2:53" ht="21" customHeight="1">
      <c r="BA35" s="75"/>
    </row>
    <row r="36" spans="2:53" s="75" customFormat="1" ht="88.5" customHeight="1">
      <c r="B36" s="76" t="s">
        <v>217</v>
      </c>
      <c r="C36" s="76">
        <v>1</v>
      </c>
      <c r="D36" s="366" t="s">
        <v>234</v>
      </c>
      <c r="E36" s="366"/>
      <c r="F36" s="366"/>
      <c r="G36" s="366"/>
      <c r="H36" s="366"/>
      <c r="I36" s="366"/>
      <c r="J36" s="366"/>
      <c r="K36" s="366"/>
      <c r="L36" s="366"/>
      <c r="M36" s="366"/>
      <c r="N36" s="366"/>
      <c r="O36" s="366"/>
      <c r="P36" s="366"/>
      <c r="Q36" s="366"/>
      <c r="R36" s="366"/>
      <c r="S36" s="366"/>
      <c r="T36" s="366"/>
      <c r="U36" s="366"/>
      <c r="V36" s="366"/>
      <c r="W36" s="366"/>
      <c r="X36" s="366"/>
      <c r="Y36" s="366"/>
      <c r="Z36" s="366"/>
    </row>
    <row r="37" spans="2:53" s="75" customFormat="1" ht="102.75" customHeight="1">
      <c r="C37" s="76">
        <v>2</v>
      </c>
      <c r="D37" s="366" t="s">
        <v>235</v>
      </c>
      <c r="E37" s="366"/>
      <c r="F37" s="366"/>
      <c r="G37" s="366"/>
      <c r="H37" s="366"/>
      <c r="I37" s="366"/>
      <c r="J37" s="366"/>
      <c r="K37" s="366"/>
      <c r="L37" s="366"/>
      <c r="M37" s="366"/>
      <c r="N37" s="366"/>
      <c r="O37" s="366"/>
      <c r="P37" s="366"/>
      <c r="Q37" s="366"/>
      <c r="R37" s="366"/>
      <c r="S37" s="366"/>
      <c r="T37" s="366"/>
      <c r="U37" s="366"/>
      <c r="V37" s="366"/>
      <c r="W37" s="366"/>
      <c r="X37" s="366"/>
      <c r="Y37" s="366"/>
      <c r="Z37" s="366"/>
      <c r="BA37" s="2"/>
    </row>
    <row r="38" spans="2:53" s="75" customFormat="1" ht="48" customHeight="1">
      <c r="C38" s="76">
        <v>3</v>
      </c>
      <c r="D38" s="366" t="s">
        <v>383</v>
      </c>
      <c r="E38" s="366"/>
      <c r="F38" s="366"/>
      <c r="G38" s="366"/>
      <c r="H38" s="366"/>
      <c r="I38" s="366"/>
      <c r="J38" s="366"/>
      <c r="K38" s="366"/>
      <c r="L38" s="366"/>
      <c r="M38" s="366"/>
      <c r="N38" s="366"/>
      <c r="O38" s="366"/>
      <c r="P38" s="366"/>
      <c r="Q38" s="366"/>
      <c r="R38" s="366"/>
      <c r="S38" s="366"/>
      <c r="T38" s="366"/>
      <c r="U38" s="366"/>
      <c r="V38" s="366"/>
      <c r="W38" s="366"/>
      <c r="X38" s="366"/>
      <c r="Y38" s="366"/>
      <c r="Z38" s="366"/>
      <c r="BA38" s="2"/>
    </row>
  </sheetData>
  <sheetProtection algorithmName="SHA-512" hashValue="tpw1Fmm+2biRcnrwnhPGUiY0ZK3HmFvsuQckn6j5UFUoImskeBIu90aMgVFjmAkbCRObhW3GiGqnqXBgTfOlHw==" saltValue="sgCFvxPSLzYydBYnZzL7hw==" spinCount="100000" sheet="1" selectLockedCells="1"/>
  <mergeCells count="39">
    <mergeCell ref="L31:N31"/>
    <mergeCell ref="P31:Z31"/>
    <mergeCell ref="D36:Z36"/>
    <mergeCell ref="D37:Z37"/>
    <mergeCell ref="D38:Z38"/>
    <mergeCell ref="L32:N32"/>
    <mergeCell ref="P32:Z32"/>
    <mergeCell ref="L33:N33"/>
    <mergeCell ref="P33:Z33"/>
    <mergeCell ref="L34:N34"/>
    <mergeCell ref="P34:Z34"/>
    <mergeCell ref="L28:N28"/>
    <mergeCell ref="P28:Z28"/>
    <mergeCell ref="L29:N29"/>
    <mergeCell ref="P29:Z29"/>
    <mergeCell ref="L30:N30"/>
    <mergeCell ref="P30:Z30"/>
    <mergeCell ref="C20:AA20"/>
    <mergeCell ref="C24:AA24"/>
    <mergeCell ref="L26:Z26"/>
    <mergeCell ref="L27:N27"/>
    <mergeCell ref="P27:Z27"/>
    <mergeCell ref="C21:AA21"/>
    <mergeCell ref="C22:AA22"/>
    <mergeCell ref="C23:AA23"/>
    <mergeCell ref="U2:V2"/>
    <mergeCell ref="X2:Y2"/>
    <mergeCell ref="A3:AA3"/>
    <mergeCell ref="A4:AA4"/>
    <mergeCell ref="N8:AA8"/>
    <mergeCell ref="N9:AA9"/>
    <mergeCell ref="E8:H8"/>
    <mergeCell ref="A13:Z13"/>
    <mergeCell ref="A15:AA15"/>
    <mergeCell ref="N7:AA7"/>
    <mergeCell ref="J9:M9"/>
    <mergeCell ref="J8:M8"/>
    <mergeCell ref="J7:M7"/>
    <mergeCell ref="A12:Z12"/>
  </mergeCells>
  <phoneticPr fontId="19"/>
  <conditionalFormatting sqref="N7:N9">
    <cfRule type="containsBlanks" dxfId="38" priority="19" stopIfTrue="1">
      <formula>LEN(TRIM(N7))=0</formula>
    </cfRule>
  </conditionalFormatting>
  <conditionalFormatting sqref="U2:V2 X2:Y2">
    <cfRule type="containsBlanks" dxfId="29" priority="40" stopIfTrue="1">
      <formula>LEN(TRIM(U2))=0</formula>
    </cfRule>
  </conditionalFormatting>
  <printOptions horizontalCentered="1"/>
  <pageMargins left="0.70866141732283472" right="0.70866141732283472" top="0.55118110236220474" bottom="0.55118110236220474" header="0.31496062992125984" footer="0.31496062992125984"/>
  <pageSetup paperSize="9" scale="97" fitToHeight="0" orientation="portrait" r:id="rId1"/>
  <rowBreaks count="1" manualBreakCount="1">
    <brk id="35" max="2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12C6ECE6-DA6A-4F3B-97A2-C5B3C94EE491}">
            <xm:f>ISBLANK(【別紙1】実施計画書!$J$19)</xm:f>
            <x14:dxf>
              <fill>
                <patternFill>
                  <bgColor theme="0" tint="-0.34998626667073579"/>
                </patternFill>
              </fill>
            </x14:dxf>
          </x14:cfRule>
          <xm:sqref>P27:Z27</xm:sqref>
        </x14:conditionalFormatting>
        <x14:conditionalFormatting xmlns:xm="http://schemas.microsoft.com/office/excel/2006/main">
          <x14:cfRule type="expression" priority="7" id="{0023A436-9552-4244-9ECA-F3D8F5741669}">
            <xm:f>ISBLANK(【別紙1】実施計画書!$K$19)</xm:f>
            <x14:dxf>
              <fill>
                <patternFill>
                  <bgColor theme="0" tint="-0.34998626667073579"/>
                </patternFill>
              </fill>
            </x14:dxf>
          </x14:cfRule>
          <xm:sqref>P28:Z28</xm:sqref>
        </x14:conditionalFormatting>
        <x14:conditionalFormatting xmlns:xm="http://schemas.microsoft.com/office/excel/2006/main">
          <x14:cfRule type="expression" priority="6" id="{1DF3500B-073F-4870-83EC-89283BC7F701}">
            <xm:f>ISBLANK(【別紙1】実施計画書!$I$16)</xm:f>
            <x14:dxf>
              <fill>
                <patternFill>
                  <bgColor theme="0" tint="-0.34998626667073579"/>
                </patternFill>
              </fill>
            </x14:dxf>
          </x14:cfRule>
          <xm:sqref>P29:Z29</xm:sqref>
        </x14:conditionalFormatting>
        <x14:conditionalFormatting xmlns:xm="http://schemas.microsoft.com/office/excel/2006/main">
          <x14:cfRule type="expression" priority="5" id="{9B8FAC34-4E31-4318-8C41-3F1A76717349}">
            <xm:f>ISBLANK(【別紙1】実施計画書!$I$17)</xm:f>
            <x14:dxf>
              <fill>
                <patternFill>
                  <bgColor theme="0" tint="-0.34998626667073579"/>
                </patternFill>
              </fill>
            </x14:dxf>
          </x14:cfRule>
          <xm:sqref>P30:Z30</xm:sqref>
        </x14:conditionalFormatting>
        <x14:conditionalFormatting xmlns:xm="http://schemas.microsoft.com/office/excel/2006/main">
          <x14:cfRule type="expression" priority="4" id="{3B259CCC-EBDC-4381-A2EA-6846BD590927}">
            <xm:f>ISBLANK(【別紙1】実施計画書!$I$18)</xm:f>
            <x14:dxf>
              <fill>
                <patternFill>
                  <bgColor theme="0" tint="-0.34998626667073579"/>
                </patternFill>
              </fill>
            </x14:dxf>
          </x14:cfRule>
          <xm:sqref>P31:Z31</xm:sqref>
        </x14:conditionalFormatting>
        <x14:conditionalFormatting xmlns:xm="http://schemas.microsoft.com/office/excel/2006/main">
          <x14:cfRule type="expression" priority="3" id="{92C9D7A0-728C-40C7-9AB6-9188ABCF8CCD}">
            <xm:f>ISBLANK(【別紙1】実施計画書!$I$20)</xm:f>
            <x14:dxf>
              <fill>
                <patternFill>
                  <bgColor theme="0" tint="-0.34998626667073579"/>
                </patternFill>
              </fill>
            </x14:dxf>
          </x14:cfRule>
          <xm:sqref>P32:Z32</xm:sqref>
        </x14:conditionalFormatting>
        <x14:conditionalFormatting xmlns:xm="http://schemas.microsoft.com/office/excel/2006/main">
          <x14:cfRule type="expression" priority="2" id="{A2344ACB-4D63-47E2-9F4E-C888D76D1C39}">
            <xm:f>ISBLANK(【別紙1】実施計画書!$L$20)</xm:f>
            <x14:dxf>
              <fill>
                <patternFill>
                  <bgColor theme="0" tint="-0.34998626667073579"/>
                </patternFill>
              </fill>
            </x14:dxf>
          </x14:cfRule>
          <xm:sqref>P33:Z33</xm:sqref>
        </x14:conditionalFormatting>
        <x14:conditionalFormatting xmlns:xm="http://schemas.microsoft.com/office/excel/2006/main">
          <x14:cfRule type="expression" priority="1" id="{0BA0B8E7-8BE1-4C5D-809C-3ED69185E37D}">
            <xm:f>ISBLANK(【別紙1】実施計画書!$I$21)</xm:f>
            <x14:dxf>
              <fill>
                <patternFill>
                  <bgColor theme="0" tint="-0.34998626667073579"/>
                </patternFill>
              </fill>
            </x14:dxf>
          </x14:cfRule>
          <xm:sqref>P34:Z34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CED5-29D5-4D46-81AA-5E39C293D217}">
  <sheetPr codeName="Sheet4">
    <pageSetUpPr fitToPage="1"/>
  </sheetPr>
  <dimension ref="A1:O108"/>
  <sheetViews>
    <sheetView workbookViewId="0"/>
  </sheetViews>
  <sheetFormatPr defaultRowHeight="14.25"/>
  <cols>
    <col min="1" max="1" width="1.125" style="1" customWidth="1"/>
    <col min="2" max="2" width="6.75" style="3" customWidth="1"/>
    <col min="3" max="4" width="5.625" style="4" customWidth="1"/>
    <col min="5" max="10" width="4.625" style="4" customWidth="1"/>
    <col min="11" max="14" width="20.625" style="16" customWidth="1"/>
    <col min="15" max="15" width="90.625" style="2" customWidth="1"/>
    <col min="16" max="16384" width="9" style="2"/>
  </cols>
  <sheetData>
    <row r="1" spans="1:15" ht="23.1" customHeight="1">
      <c r="B1" s="15" t="s">
        <v>120</v>
      </c>
      <c r="C1" s="15"/>
      <c r="D1" s="15"/>
      <c r="E1" s="15"/>
      <c r="F1" s="15"/>
      <c r="G1" s="15"/>
      <c r="H1" s="15"/>
      <c r="I1" s="15"/>
      <c r="J1" s="15"/>
      <c r="K1" s="5"/>
      <c r="L1" s="5"/>
      <c r="M1" s="5"/>
      <c r="N1" s="5"/>
      <c r="O1" s="422" t="s">
        <v>110</v>
      </c>
    </row>
    <row r="2" spans="1:15" ht="23.1" customHeight="1">
      <c r="B2" s="415" t="s">
        <v>21</v>
      </c>
      <c r="C2" s="415"/>
      <c r="D2" s="415"/>
      <c r="E2" s="415"/>
      <c r="F2" s="415"/>
      <c r="G2" s="415"/>
      <c r="H2" s="415"/>
      <c r="I2" s="415"/>
      <c r="J2" s="415"/>
      <c r="K2" s="415"/>
      <c r="L2" s="415"/>
      <c r="M2" s="415"/>
      <c r="N2" s="23"/>
      <c r="O2" s="423"/>
    </row>
    <row r="3" spans="1:15" ht="23.1" customHeight="1">
      <c r="B3" s="415" t="s">
        <v>118</v>
      </c>
      <c r="C3" s="415"/>
      <c r="D3" s="415"/>
      <c r="E3" s="415"/>
      <c r="F3" s="415"/>
      <c r="G3" s="415"/>
      <c r="H3" s="415"/>
      <c r="I3" s="415"/>
      <c r="J3" s="415"/>
      <c r="K3" s="415"/>
      <c r="L3" s="415"/>
      <c r="M3" s="415"/>
      <c r="N3" s="415"/>
      <c r="O3" s="423"/>
    </row>
    <row r="4" spans="1:15" ht="9" customHeight="1" thickBot="1">
      <c r="B4" s="415"/>
      <c r="C4" s="463"/>
      <c r="D4" s="463"/>
      <c r="E4" s="463"/>
      <c r="F4" s="463"/>
      <c r="G4" s="463"/>
      <c r="H4" s="463"/>
      <c r="I4" s="463"/>
      <c r="J4" s="463"/>
      <c r="K4" s="463"/>
      <c r="L4" s="22"/>
      <c r="M4" s="22"/>
      <c r="N4" s="22"/>
      <c r="O4" s="24"/>
    </row>
    <row r="5" spans="1:15" s="8" customFormat="1" ht="33" customHeight="1" thickBot="1">
      <c r="A5" s="9"/>
      <c r="B5" s="464" t="s">
        <v>19</v>
      </c>
      <c r="C5" s="465"/>
      <c r="D5" s="465"/>
      <c r="E5" s="465"/>
      <c r="F5" s="465"/>
      <c r="G5" s="465"/>
      <c r="H5" s="465"/>
      <c r="I5" s="465"/>
      <c r="J5" s="465"/>
      <c r="K5" s="467" t="s">
        <v>69</v>
      </c>
      <c r="L5" s="468"/>
      <c r="M5" s="468"/>
      <c r="N5" s="468"/>
      <c r="O5" s="26" t="s">
        <v>53</v>
      </c>
    </row>
    <row r="6" spans="1:15" s="8" customFormat="1" ht="21" customHeight="1">
      <c r="A6" s="9"/>
      <c r="B6" s="439" t="s">
        <v>74</v>
      </c>
      <c r="C6" s="440"/>
      <c r="D6" s="440"/>
      <c r="E6" s="440"/>
      <c r="F6" s="440"/>
      <c r="G6" s="440"/>
      <c r="H6" s="440"/>
      <c r="I6" s="440"/>
      <c r="J6" s="440"/>
      <c r="K6" s="458"/>
      <c r="L6" s="459"/>
      <c r="M6" s="459"/>
      <c r="N6" s="459"/>
      <c r="O6" s="34" t="s">
        <v>31</v>
      </c>
    </row>
    <row r="7" spans="1:15" s="8" customFormat="1" ht="33" customHeight="1">
      <c r="A7" s="9"/>
      <c r="B7" s="466" t="s">
        <v>22</v>
      </c>
      <c r="C7" s="431"/>
      <c r="D7" s="431"/>
      <c r="E7" s="431"/>
      <c r="F7" s="431"/>
      <c r="G7" s="431"/>
      <c r="H7" s="431"/>
      <c r="I7" s="431"/>
      <c r="J7" s="431"/>
      <c r="K7" s="460"/>
      <c r="L7" s="461"/>
      <c r="M7" s="461"/>
      <c r="N7" s="461"/>
      <c r="O7" s="35" t="s">
        <v>111</v>
      </c>
    </row>
    <row r="8" spans="1:15" s="8" customFormat="1" ht="33" customHeight="1">
      <c r="A8" s="9"/>
      <c r="B8" s="434" t="s">
        <v>18</v>
      </c>
      <c r="C8" s="435"/>
      <c r="D8" s="435"/>
      <c r="E8" s="435"/>
      <c r="F8" s="435"/>
      <c r="G8" s="435"/>
      <c r="H8" s="435"/>
      <c r="I8" s="435"/>
      <c r="J8" s="435"/>
      <c r="K8" s="376"/>
      <c r="L8" s="377"/>
      <c r="M8" s="377"/>
      <c r="N8" s="378"/>
      <c r="O8" s="18" t="s">
        <v>43</v>
      </c>
    </row>
    <row r="9" spans="1:15" s="8" customFormat="1" ht="23.1" customHeight="1">
      <c r="A9" s="9"/>
      <c r="B9" s="10"/>
      <c r="C9" s="444" t="s">
        <v>23</v>
      </c>
      <c r="D9" s="445"/>
      <c r="E9" s="433" t="s">
        <v>25</v>
      </c>
      <c r="F9" s="433"/>
      <c r="G9" s="433"/>
      <c r="H9" s="433"/>
      <c r="I9" s="433"/>
      <c r="J9" s="433"/>
      <c r="K9" s="376"/>
      <c r="L9" s="377"/>
      <c r="M9" s="377"/>
      <c r="N9" s="378"/>
      <c r="O9" s="391" t="s">
        <v>44</v>
      </c>
    </row>
    <row r="10" spans="1:15" s="8" customFormat="1" ht="23.1" customHeight="1">
      <c r="A10" s="9"/>
      <c r="B10" s="10"/>
      <c r="C10" s="446"/>
      <c r="D10" s="447"/>
      <c r="E10" s="433" t="s">
        <v>10</v>
      </c>
      <c r="F10" s="433"/>
      <c r="G10" s="433"/>
      <c r="H10" s="433"/>
      <c r="I10" s="433"/>
      <c r="J10" s="433"/>
      <c r="K10" s="376"/>
      <c r="L10" s="377"/>
      <c r="M10" s="377"/>
      <c r="N10" s="378"/>
      <c r="O10" s="417"/>
    </row>
    <row r="11" spans="1:15" s="8" customFormat="1" ht="23.1" customHeight="1">
      <c r="A11" s="9"/>
      <c r="B11" s="10"/>
      <c r="C11" s="446"/>
      <c r="D11" s="447"/>
      <c r="E11" s="433" t="s">
        <v>24</v>
      </c>
      <c r="F11" s="433"/>
      <c r="G11" s="433"/>
      <c r="H11" s="433"/>
      <c r="I11" s="433"/>
      <c r="J11" s="433"/>
      <c r="K11" s="436"/>
      <c r="L11" s="437"/>
      <c r="M11" s="437"/>
      <c r="N11" s="438"/>
      <c r="O11" s="417"/>
    </row>
    <row r="12" spans="1:15" s="8" customFormat="1" ht="23.1" customHeight="1">
      <c r="A12" s="9"/>
      <c r="B12" s="10"/>
      <c r="C12" s="446"/>
      <c r="D12" s="447"/>
      <c r="E12" s="433" t="s">
        <v>4</v>
      </c>
      <c r="F12" s="433"/>
      <c r="G12" s="433"/>
      <c r="H12" s="433"/>
      <c r="I12" s="433"/>
      <c r="J12" s="433"/>
      <c r="K12" s="441"/>
      <c r="L12" s="442"/>
      <c r="M12" s="442"/>
      <c r="N12" s="443"/>
      <c r="O12" s="417"/>
    </row>
    <row r="13" spans="1:15" s="8" customFormat="1" ht="23.1" customHeight="1">
      <c r="A13" s="9"/>
      <c r="B13" s="10"/>
      <c r="C13" s="446"/>
      <c r="D13" s="447"/>
      <c r="E13" s="433" t="s">
        <v>1</v>
      </c>
      <c r="F13" s="433"/>
      <c r="G13" s="433"/>
      <c r="H13" s="433"/>
      <c r="I13" s="433"/>
      <c r="J13" s="433"/>
      <c r="K13" s="412"/>
      <c r="L13" s="413"/>
      <c r="M13" s="413"/>
      <c r="N13" s="414"/>
      <c r="O13" s="417"/>
    </row>
    <row r="14" spans="1:15" s="8" customFormat="1" ht="23.1" customHeight="1">
      <c r="A14" s="9"/>
      <c r="B14" s="10"/>
      <c r="C14" s="446"/>
      <c r="D14" s="447"/>
      <c r="E14" s="433" t="s">
        <v>2</v>
      </c>
      <c r="F14" s="433"/>
      <c r="G14" s="433"/>
      <c r="H14" s="433"/>
      <c r="I14" s="433"/>
      <c r="J14" s="433"/>
      <c r="K14" s="412"/>
      <c r="L14" s="413"/>
      <c r="M14" s="413"/>
      <c r="N14" s="414"/>
      <c r="O14" s="417"/>
    </row>
    <row r="15" spans="1:15" s="8" customFormat="1" ht="23.1" customHeight="1">
      <c r="A15" s="9"/>
      <c r="B15" s="10"/>
      <c r="C15" s="448"/>
      <c r="D15" s="449"/>
      <c r="E15" s="433" t="s">
        <v>11</v>
      </c>
      <c r="F15" s="433"/>
      <c r="G15" s="433"/>
      <c r="H15" s="433"/>
      <c r="I15" s="433"/>
      <c r="J15" s="433"/>
      <c r="K15" s="462"/>
      <c r="L15" s="377"/>
      <c r="M15" s="377"/>
      <c r="N15" s="378"/>
      <c r="O15" s="418"/>
    </row>
    <row r="16" spans="1:15" s="8" customFormat="1" ht="23.1" customHeight="1">
      <c r="A16" s="9"/>
      <c r="B16" s="10"/>
      <c r="C16" s="444" t="s">
        <v>20</v>
      </c>
      <c r="D16" s="445"/>
      <c r="E16" s="433" t="s">
        <v>0</v>
      </c>
      <c r="F16" s="433"/>
      <c r="G16" s="433"/>
      <c r="H16" s="433"/>
      <c r="I16" s="433"/>
      <c r="J16" s="433"/>
      <c r="K16" s="376"/>
      <c r="L16" s="377"/>
      <c r="M16" s="377"/>
      <c r="N16" s="378"/>
      <c r="O16" s="391" t="s">
        <v>45</v>
      </c>
    </row>
    <row r="17" spans="1:15" s="8" customFormat="1" ht="23.1" customHeight="1">
      <c r="A17" s="9"/>
      <c r="B17" s="10"/>
      <c r="C17" s="446"/>
      <c r="D17" s="447"/>
      <c r="E17" s="433" t="s">
        <v>12</v>
      </c>
      <c r="F17" s="433"/>
      <c r="G17" s="433"/>
      <c r="H17" s="433"/>
      <c r="I17" s="433"/>
      <c r="J17" s="433"/>
      <c r="K17" s="376"/>
      <c r="L17" s="377"/>
      <c r="M17" s="377"/>
      <c r="N17" s="378"/>
      <c r="O17" s="417"/>
    </row>
    <row r="18" spans="1:15" s="8" customFormat="1" ht="23.1" customHeight="1">
      <c r="A18" s="9"/>
      <c r="B18" s="10"/>
      <c r="C18" s="446"/>
      <c r="D18" s="447"/>
      <c r="E18" s="433" t="s">
        <v>10</v>
      </c>
      <c r="F18" s="433"/>
      <c r="G18" s="433"/>
      <c r="H18" s="433"/>
      <c r="I18" s="433"/>
      <c r="J18" s="433"/>
      <c r="K18" s="376"/>
      <c r="L18" s="377"/>
      <c r="M18" s="377"/>
      <c r="N18" s="378"/>
      <c r="O18" s="417"/>
    </row>
    <row r="19" spans="1:15" s="8" customFormat="1" ht="23.1" customHeight="1">
      <c r="A19" s="9"/>
      <c r="B19" s="10"/>
      <c r="C19" s="446"/>
      <c r="D19" s="447"/>
      <c r="E19" s="433" t="s">
        <v>24</v>
      </c>
      <c r="F19" s="433"/>
      <c r="G19" s="433"/>
      <c r="H19" s="433"/>
      <c r="I19" s="433"/>
      <c r="J19" s="433"/>
      <c r="K19" s="436"/>
      <c r="L19" s="437"/>
      <c r="M19" s="437"/>
      <c r="N19" s="438"/>
      <c r="O19" s="417"/>
    </row>
    <row r="20" spans="1:15" s="8" customFormat="1" ht="23.1" customHeight="1">
      <c r="A20" s="9"/>
      <c r="B20" s="10"/>
      <c r="C20" s="446"/>
      <c r="D20" s="447"/>
      <c r="E20" s="433" t="s">
        <v>4</v>
      </c>
      <c r="F20" s="433"/>
      <c r="G20" s="433"/>
      <c r="H20" s="433"/>
      <c r="I20" s="433"/>
      <c r="J20" s="433"/>
      <c r="K20" s="441"/>
      <c r="L20" s="442"/>
      <c r="M20" s="442"/>
      <c r="N20" s="443"/>
      <c r="O20" s="417"/>
    </row>
    <row r="21" spans="1:15" s="8" customFormat="1" ht="23.1" customHeight="1">
      <c r="A21" s="9"/>
      <c r="B21" s="10"/>
      <c r="C21" s="446"/>
      <c r="D21" s="447"/>
      <c r="E21" s="433" t="s">
        <v>1</v>
      </c>
      <c r="F21" s="433"/>
      <c r="G21" s="433"/>
      <c r="H21" s="433"/>
      <c r="I21" s="433"/>
      <c r="J21" s="433"/>
      <c r="K21" s="412"/>
      <c r="L21" s="413"/>
      <c r="M21" s="413"/>
      <c r="N21" s="414"/>
      <c r="O21" s="417"/>
    </row>
    <row r="22" spans="1:15" s="8" customFormat="1" ht="23.1" customHeight="1">
      <c r="A22" s="9"/>
      <c r="B22" s="10"/>
      <c r="C22" s="446"/>
      <c r="D22" s="447"/>
      <c r="E22" s="433" t="s">
        <v>2</v>
      </c>
      <c r="F22" s="433"/>
      <c r="G22" s="433"/>
      <c r="H22" s="433"/>
      <c r="I22" s="433"/>
      <c r="J22" s="433"/>
      <c r="K22" s="412"/>
      <c r="L22" s="413"/>
      <c r="M22" s="413"/>
      <c r="N22" s="414"/>
      <c r="O22" s="417"/>
    </row>
    <row r="23" spans="1:15" s="8" customFormat="1" ht="23.1" customHeight="1">
      <c r="A23" s="9"/>
      <c r="B23" s="10"/>
      <c r="C23" s="448"/>
      <c r="D23" s="449"/>
      <c r="E23" s="433" t="s">
        <v>11</v>
      </c>
      <c r="F23" s="433"/>
      <c r="G23" s="433"/>
      <c r="H23" s="433"/>
      <c r="I23" s="433"/>
      <c r="J23" s="433"/>
      <c r="K23" s="450"/>
      <c r="L23" s="451"/>
      <c r="M23" s="451"/>
      <c r="N23" s="452"/>
      <c r="O23" s="418"/>
    </row>
    <row r="24" spans="1:15" s="8" customFormat="1" ht="23.1" customHeight="1">
      <c r="A24" s="9"/>
      <c r="B24" s="453" t="s">
        <v>5</v>
      </c>
      <c r="C24" s="388" t="s">
        <v>7</v>
      </c>
      <c r="D24" s="388" t="s">
        <v>13</v>
      </c>
      <c r="E24" s="388"/>
      <c r="F24" s="388"/>
      <c r="G24" s="388"/>
      <c r="H24" s="388"/>
      <c r="I24" s="388"/>
      <c r="J24" s="388"/>
      <c r="K24" s="376"/>
      <c r="L24" s="377"/>
      <c r="M24" s="377"/>
      <c r="N24" s="378"/>
      <c r="O24" s="390" t="s">
        <v>64</v>
      </c>
    </row>
    <row r="25" spans="1:15" s="8" customFormat="1" ht="23.1" customHeight="1">
      <c r="A25" s="9"/>
      <c r="B25" s="454"/>
      <c r="C25" s="388"/>
      <c r="D25" s="416" t="s">
        <v>15</v>
      </c>
      <c r="E25" s="388" t="s">
        <v>0</v>
      </c>
      <c r="F25" s="388"/>
      <c r="G25" s="388"/>
      <c r="H25" s="388"/>
      <c r="I25" s="388"/>
      <c r="J25" s="388"/>
      <c r="K25" s="376"/>
      <c r="L25" s="377"/>
      <c r="M25" s="377"/>
      <c r="N25" s="378"/>
      <c r="O25" s="390"/>
    </row>
    <row r="26" spans="1:15" s="8" customFormat="1" ht="23.1" customHeight="1">
      <c r="A26" s="9"/>
      <c r="B26" s="454"/>
      <c r="C26" s="388"/>
      <c r="D26" s="416"/>
      <c r="E26" s="388" t="s">
        <v>14</v>
      </c>
      <c r="F26" s="388"/>
      <c r="G26" s="388"/>
      <c r="H26" s="388"/>
      <c r="I26" s="388"/>
      <c r="J26" s="388"/>
      <c r="K26" s="376"/>
      <c r="L26" s="377"/>
      <c r="M26" s="377"/>
      <c r="N26" s="378"/>
      <c r="O26" s="390"/>
    </row>
    <row r="27" spans="1:15" s="8" customFormat="1" ht="23.1" customHeight="1">
      <c r="A27" s="9"/>
      <c r="B27" s="454"/>
      <c r="C27" s="388"/>
      <c r="D27" s="416"/>
      <c r="E27" s="388" t="s">
        <v>1</v>
      </c>
      <c r="F27" s="388"/>
      <c r="G27" s="388"/>
      <c r="H27" s="388"/>
      <c r="I27" s="388"/>
      <c r="J27" s="388"/>
      <c r="K27" s="412"/>
      <c r="L27" s="413"/>
      <c r="M27" s="413"/>
      <c r="N27" s="414"/>
      <c r="O27" s="390"/>
    </row>
    <row r="28" spans="1:15" s="8" customFormat="1" ht="23.1" customHeight="1">
      <c r="A28" s="9"/>
      <c r="B28" s="454"/>
      <c r="C28" s="388"/>
      <c r="D28" s="416"/>
      <c r="E28" s="388" t="s">
        <v>2</v>
      </c>
      <c r="F28" s="388"/>
      <c r="G28" s="388"/>
      <c r="H28" s="388"/>
      <c r="I28" s="388"/>
      <c r="J28" s="388"/>
      <c r="K28" s="412"/>
      <c r="L28" s="413"/>
      <c r="M28" s="413"/>
      <c r="N28" s="414"/>
      <c r="O28" s="390"/>
    </row>
    <row r="29" spans="1:15" s="8" customFormat="1" ht="23.1" customHeight="1">
      <c r="A29" s="9"/>
      <c r="B29" s="454"/>
      <c r="C29" s="388"/>
      <c r="D29" s="416"/>
      <c r="E29" s="388" t="s">
        <v>3</v>
      </c>
      <c r="F29" s="388"/>
      <c r="G29" s="388"/>
      <c r="H29" s="388"/>
      <c r="I29" s="388"/>
      <c r="J29" s="388"/>
      <c r="K29" s="373"/>
      <c r="L29" s="374"/>
      <c r="M29" s="374"/>
      <c r="N29" s="375"/>
      <c r="O29" s="390"/>
    </row>
    <row r="30" spans="1:15" s="8" customFormat="1" ht="23.1" customHeight="1">
      <c r="A30" s="9"/>
      <c r="B30" s="454"/>
      <c r="C30" s="388" t="s">
        <v>8</v>
      </c>
      <c r="D30" s="388" t="s">
        <v>13</v>
      </c>
      <c r="E30" s="388"/>
      <c r="F30" s="388"/>
      <c r="G30" s="388"/>
      <c r="H30" s="388"/>
      <c r="I30" s="388"/>
      <c r="J30" s="388"/>
      <c r="K30" s="376"/>
      <c r="L30" s="377"/>
      <c r="M30" s="377"/>
      <c r="N30" s="378"/>
      <c r="O30" s="390"/>
    </row>
    <row r="31" spans="1:15" s="8" customFormat="1" ht="23.1" customHeight="1">
      <c r="A31" s="9"/>
      <c r="B31" s="454"/>
      <c r="C31" s="388"/>
      <c r="D31" s="416" t="s">
        <v>15</v>
      </c>
      <c r="E31" s="388" t="s">
        <v>0</v>
      </c>
      <c r="F31" s="388"/>
      <c r="G31" s="388"/>
      <c r="H31" s="388"/>
      <c r="I31" s="388"/>
      <c r="J31" s="388"/>
      <c r="K31" s="376"/>
      <c r="L31" s="377"/>
      <c r="M31" s="377"/>
      <c r="N31" s="378"/>
      <c r="O31" s="390"/>
    </row>
    <row r="32" spans="1:15" s="8" customFormat="1" ht="23.1" customHeight="1">
      <c r="A32" s="9"/>
      <c r="B32" s="454"/>
      <c r="C32" s="388"/>
      <c r="D32" s="416"/>
      <c r="E32" s="388" t="s">
        <v>14</v>
      </c>
      <c r="F32" s="388"/>
      <c r="G32" s="388"/>
      <c r="H32" s="388"/>
      <c r="I32" s="388"/>
      <c r="J32" s="388"/>
      <c r="K32" s="376"/>
      <c r="L32" s="377"/>
      <c r="M32" s="377"/>
      <c r="N32" s="378"/>
      <c r="O32" s="390"/>
    </row>
    <row r="33" spans="1:15" s="8" customFormat="1" ht="23.1" customHeight="1">
      <c r="A33" s="9"/>
      <c r="B33" s="454"/>
      <c r="C33" s="388"/>
      <c r="D33" s="416"/>
      <c r="E33" s="388" t="s">
        <v>1</v>
      </c>
      <c r="F33" s="388"/>
      <c r="G33" s="388"/>
      <c r="H33" s="388"/>
      <c r="I33" s="388"/>
      <c r="J33" s="388"/>
      <c r="K33" s="412"/>
      <c r="L33" s="413"/>
      <c r="M33" s="413"/>
      <c r="N33" s="414"/>
      <c r="O33" s="390"/>
    </row>
    <row r="34" spans="1:15" s="8" customFormat="1" ht="23.1" customHeight="1">
      <c r="A34" s="9"/>
      <c r="B34" s="454"/>
      <c r="C34" s="388"/>
      <c r="D34" s="416"/>
      <c r="E34" s="388" t="s">
        <v>2</v>
      </c>
      <c r="F34" s="388"/>
      <c r="G34" s="388"/>
      <c r="H34" s="388"/>
      <c r="I34" s="388"/>
      <c r="J34" s="388"/>
      <c r="K34" s="412"/>
      <c r="L34" s="413"/>
      <c r="M34" s="413"/>
      <c r="N34" s="414"/>
      <c r="O34" s="390"/>
    </row>
    <row r="35" spans="1:15" s="8" customFormat="1" ht="23.1" customHeight="1">
      <c r="A35" s="9"/>
      <c r="B35" s="454"/>
      <c r="C35" s="388"/>
      <c r="D35" s="416"/>
      <c r="E35" s="388" t="s">
        <v>3</v>
      </c>
      <c r="F35" s="388"/>
      <c r="G35" s="388"/>
      <c r="H35" s="388"/>
      <c r="I35" s="388"/>
      <c r="J35" s="388"/>
      <c r="K35" s="373"/>
      <c r="L35" s="374"/>
      <c r="M35" s="374"/>
      <c r="N35" s="375"/>
      <c r="O35" s="390"/>
    </row>
    <row r="36" spans="1:15" s="8" customFormat="1" ht="23.1" customHeight="1">
      <c r="A36" s="9"/>
      <c r="B36" s="454"/>
      <c r="C36" s="388" t="s">
        <v>9</v>
      </c>
      <c r="D36" s="388" t="s">
        <v>13</v>
      </c>
      <c r="E36" s="388"/>
      <c r="F36" s="388"/>
      <c r="G36" s="388"/>
      <c r="H36" s="388"/>
      <c r="I36" s="388"/>
      <c r="J36" s="388"/>
      <c r="K36" s="376"/>
      <c r="L36" s="377"/>
      <c r="M36" s="377"/>
      <c r="N36" s="378"/>
      <c r="O36" s="390"/>
    </row>
    <row r="37" spans="1:15" s="8" customFormat="1" ht="23.1" customHeight="1">
      <c r="A37" s="9"/>
      <c r="B37" s="454"/>
      <c r="C37" s="388"/>
      <c r="D37" s="416" t="s">
        <v>15</v>
      </c>
      <c r="E37" s="388" t="s">
        <v>0</v>
      </c>
      <c r="F37" s="388"/>
      <c r="G37" s="388"/>
      <c r="H37" s="388"/>
      <c r="I37" s="388"/>
      <c r="J37" s="388"/>
      <c r="K37" s="376"/>
      <c r="L37" s="377"/>
      <c r="M37" s="377"/>
      <c r="N37" s="378"/>
      <c r="O37" s="390"/>
    </row>
    <row r="38" spans="1:15" s="8" customFormat="1" ht="23.1" customHeight="1">
      <c r="A38" s="9"/>
      <c r="B38" s="454"/>
      <c r="C38" s="388"/>
      <c r="D38" s="416"/>
      <c r="E38" s="388" t="s">
        <v>14</v>
      </c>
      <c r="F38" s="388"/>
      <c r="G38" s="388"/>
      <c r="H38" s="388"/>
      <c r="I38" s="388"/>
      <c r="J38" s="388"/>
      <c r="K38" s="376"/>
      <c r="L38" s="377"/>
      <c r="M38" s="377"/>
      <c r="N38" s="378"/>
      <c r="O38" s="390"/>
    </row>
    <row r="39" spans="1:15" s="8" customFormat="1" ht="23.1" customHeight="1">
      <c r="A39" s="9"/>
      <c r="B39" s="454"/>
      <c r="C39" s="388"/>
      <c r="D39" s="416"/>
      <c r="E39" s="388" t="s">
        <v>1</v>
      </c>
      <c r="F39" s="388"/>
      <c r="G39" s="388"/>
      <c r="H39" s="388"/>
      <c r="I39" s="388"/>
      <c r="J39" s="388"/>
      <c r="K39" s="412"/>
      <c r="L39" s="413"/>
      <c r="M39" s="413"/>
      <c r="N39" s="414"/>
      <c r="O39" s="390"/>
    </row>
    <row r="40" spans="1:15" s="8" customFormat="1" ht="23.1" customHeight="1">
      <c r="A40" s="9"/>
      <c r="B40" s="454"/>
      <c r="C40" s="388"/>
      <c r="D40" s="416"/>
      <c r="E40" s="388" t="s">
        <v>2</v>
      </c>
      <c r="F40" s="388"/>
      <c r="G40" s="388"/>
      <c r="H40" s="388"/>
      <c r="I40" s="388"/>
      <c r="J40" s="388"/>
      <c r="K40" s="412"/>
      <c r="L40" s="413"/>
      <c r="M40" s="413"/>
      <c r="N40" s="414"/>
      <c r="O40" s="390"/>
    </row>
    <row r="41" spans="1:15" s="8" customFormat="1" ht="23.1" customHeight="1">
      <c r="A41" s="9"/>
      <c r="B41" s="454"/>
      <c r="C41" s="389"/>
      <c r="D41" s="427"/>
      <c r="E41" s="389" t="s">
        <v>3</v>
      </c>
      <c r="F41" s="389"/>
      <c r="G41" s="389"/>
      <c r="H41" s="389"/>
      <c r="I41" s="389"/>
      <c r="J41" s="389"/>
      <c r="K41" s="373"/>
      <c r="L41" s="374"/>
      <c r="M41" s="374"/>
      <c r="N41" s="375"/>
      <c r="O41" s="391"/>
    </row>
    <row r="42" spans="1:15" s="8" customFormat="1" ht="30" customHeight="1">
      <c r="A42" s="9"/>
      <c r="B42" s="428" t="s">
        <v>48</v>
      </c>
      <c r="C42" s="431" t="s">
        <v>17</v>
      </c>
      <c r="D42" s="431"/>
      <c r="E42" s="431"/>
      <c r="F42" s="431"/>
      <c r="G42" s="431"/>
      <c r="H42" s="431"/>
      <c r="I42" s="431"/>
      <c r="J42" s="431"/>
      <c r="K42" s="400"/>
      <c r="L42" s="401"/>
      <c r="M42" s="401"/>
      <c r="N42" s="402"/>
      <c r="O42" s="18" t="s">
        <v>104</v>
      </c>
    </row>
    <row r="43" spans="1:15" s="8" customFormat="1" ht="27" customHeight="1">
      <c r="A43" s="9"/>
      <c r="B43" s="429"/>
      <c r="C43" s="403" t="s">
        <v>16</v>
      </c>
      <c r="D43" s="404"/>
      <c r="E43" s="388" t="s">
        <v>27</v>
      </c>
      <c r="F43" s="388"/>
      <c r="G43" s="388"/>
      <c r="H43" s="388"/>
      <c r="I43" s="388"/>
      <c r="J43" s="388"/>
      <c r="K43" s="376"/>
      <c r="L43" s="377"/>
      <c r="M43" s="377"/>
      <c r="N43" s="378"/>
      <c r="O43" s="391" t="s">
        <v>105</v>
      </c>
    </row>
    <row r="44" spans="1:15" s="8" customFormat="1" ht="27" customHeight="1">
      <c r="A44" s="9"/>
      <c r="B44" s="429"/>
      <c r="C44" s="405"/>
      <c r="D44" s="406"/>
      <c r="E44" s="388" t="s">
        <v>28</v>
      </c>
      <c r="F44" s="388"/>
      <c r="G44" s="388"/>
      <c r="H44" s="388"/>
      <c r="I44" s="388"/>
      <c r="J44" s="388"/>
      <c r="K44" s="376"/>
      <c r="L44" s="377"/>
      <c r="M44" s="377"/>
      <c r="N44" s="378"/>
      <c r="O44" s="417"/>
    </row>
    <row r="45" spans="1:15" s="8" customFormat="1" ht="27" customHeight="1">
      <c r="A45" s="9"/>
      <c r="B45" s="429"/>
      <c r="C45" s="407"/>
      <c r="D45" s="408"/>
      <c r="E45" s="388" t="s">
        <v>29</v>
      </c>
      <c r="F45" s="388"/>
      <c r="G45" s="388"/>
      <c r="H45" s="388"/>
      <c r="I45" s="388"/>
      <c r="J45" s="388"/>
      <c r="K45" s="376"/>
      <c r="L45" s="377"/>
      <c r="M45" s="377"/>
      <c r="N45" s="378"/>
      <c r="O45" s="418"/>
    </row>
    <row r="46" spans="1:15" s="8" customFormat="1" ht="30" customHeight="1" thickBot="1">
      <c r="A46" s="9"/>
      <c r="B46" s="430"/>
      <c r="C46" s="432" t="s">
        <v>40</v>
      </c>
      <c r="D46" s="432"/>
      <c r="E46" s="432"/>
      <c r="F46" s="432"/>
      <c r="G46" s="432"/>
      <c r="H46" s="432"/>
      <c r="I46" s="432"/>
      <c r="J46" s="432"/>
      <c r="K46" s="424" t="s">
        <v>100</v>
      </c>
      <c r="L46" s="425"/>
      <c r="M46" s="425"/>
      <c r="N46" s="426"/>
      <c r="O46" s="20" t="s">
        <v>46</v>
      </c>
    </row>
    <row r="47" spans="1:15" s="8" customFormat="1" ht="80.099999999999994" customHeight="1">
      <c r="A47" s="9"/>
      <c r="B47" s="409" t="s">
        <v>39</v>
      </c>
      <c r="C47" s="410"/>
      <c r="D47" s="410"/>
      <c r="E47" s="410"/>
      <c r="F47" s="410"/>
      <c r="G47" s="410"/>
      <c r="H47" s="410"/>
      <c r="I47" s="410"/>
      <c r="J47" s="411"/>
      <c r="K47" s="521"/>
      <c r="L47" s="522"/>
      <c r="M47" s="522"/>
      <c r="N47" s="523"/>
      <c r="O47" s="31" t="s">
        <v>52</v>
      </c>
    </row>
    <row r="48" spans="1:15" s="8" customFormat="1" ht="80.099999999999994" customHeight="1">
      <c r="A48" s="9"/>
      <c r="B48" s="420" t="s">
        <v>41</v>
      </c>
      <c r="C48" s="380"/>
      <c r="D48" s="380"/>
      <c r="E48" s="380"/>
      <c r="F48" s="380"/>
      <c r="G48" s="380"/>
      <c r="H48" s="380"/>
      <c r="I48" s="380"/>
      <c r="J48" s="421"/>
      <c r="K48" s="385" t="s">
        <v>101</v>
      </c>
      <c r="L48" s="386"/>
      <c r="M48" s="386"/>
      <c r="N48" s="387"/>
      <c r="O48" s="17" t="s">
        <v>73</v>
      </c>
    </row>
    <row r="49" spans="1:15" s="8" customFormat="1" ht="80.099999999999994" customHeight="1">
      <c r="A49" s="9"/>
      <c r="B49" s="420" t="s">
        <v>108</v>
      </c>
      <c r="C49" s="380"/>
      <c r="D49" s="380"/>
      <c r="E49" s="380"/>
      <c r="F49" s="380"/>
      <c r="G49" s="380"/>
      <c r="H49" s="380"/>
      <c r="I49" s="380"/>
      <c r="J49" s="421"/>
      <c r="K49" s="385"/>
      <c r="L49" s="386"/>
      <c r="M49" s="386"/>
      <c r="N49" s="387"/>
      <c r="O49" s="17" t="s">
        <v>109</v>
      </c>
    </row>
    <row r="50" spans="1:15" s="8" customFormat="1" ht="39.950000000000003" customHeight="1" thickBot="1">
      <c r="A50" s="9"/>
      <c r="B50" s="391" t="s">
        <v>6</v>
      </c>
      <c r="C50" s="528"/>
      <c r="D50" s="528"/>
      <c r="E50" s="528"/>
      <c r="F50" s="528"/>
      <c r="G50" s="528"/>
      <c r="H50" s="528"/>
      <c r="I50" s="528"/>
      <c r="J50" s="528"/>
      <c r="K50" s="395"/>
      <c r="L50" s="395"/>
      <c r="M50" s="395"/>
      <c r="N50" s="396"/>
      <c r="O50" s="25" t="s">
        <v>47</v>
      </c>
    </row>
    <row r="51" spans="1:15" s="8" customFormat="1" ht="21" customHeight="1">
      <c r="A51" s="9"/>
      <c r="B51" s="475" t="s">
        <v>123</v>
      </c>
      <c r="C51" s="481" t="s">
        <v>97</v>
      </c>
      <c r="D51" s="482"/>
      <c r="E51" s="482"/>
      <c r="F51" s="482"/>
      <c r="G51" s="482"/>
      <c r="H51" s="482"/>
      <c r="I51" s="482"/>
      <c r="J51" s="483"/>
      <c r="K51" s="36" t="s">
        <v>81</v>
      </c>
      <c r="L51" s="37" t="s">
        <v>82</v>
      </c>
      <c r="M51" s="37" t="s">
        <v>83</v>
      </c>
      <c r="N51" s="479"/>
      <c r="O51" s="542" t="s">
        <v>84</v>
      </c>
    </row>
    <row r="52" spans="1:15" s="8" customFormat="1" ht="21" customHeight="1">
      <c r="A52" s="9"/>
      <c r="B52" s="454"/>
      <c r="C52" s="484"/>
      <c r="D52" s="485"/>
      <c r="E52" s="485"/>
      <c r="F52" s="485"/>
      <c r="G52" s="485"/>
      <c r="H52" s="485"/>
      <c r="I52" s="485"/>
      <c r="J52" s="486"/>
      <c r="K52" s="38"/>
      <c r="L52" s="39"/>
      <c r="M52" s="39"/>
      <c r="N52" s="480"/>
      <c r="O52" s="418"/>
    </row>
    <row r="53" spans="1:15" s="8" customFormat="1" ht="89.25" customHeight="1">
      <c r="A53" s="9"/>
      <c r="B53" s="454"/>
      <c r="C53" s="397" t="s">
        <v>124</v>
      </c>
      <c r="D53" s="398"/>
      <c r="E53" s="398"/>
      <c r="F53" s="398"/>
      <c r="G53" s="398"/>
      <c r="H53" s="398"/>
      <c r="I53" s="398"/>
      <c r="J53" s="399"/>
      <c r="K53" s="502"/>
      <c r="L53" s="503"/>
      <c r="M53" s="503"/>
      <c r="N53" s="504"/>
      <c r="O53" s="17" t="s">
        <v>134</v>
      </c>
    </row>
    <row r="54" spans="1:15" s="8" customFormat="1" ht="80.099999999999994" customHeight="1">
      <c r="A54" s="9"/>
      <c r="B54" s="454"/>
      <c r="C54" s="392" t="s">
        <v>76</v>
      </c>
      <c r="D54" s="393"/>
      <c r="E54" s="393"/>
      <c r="F54" s="393"/>
      <c r="G54" s="393"/>
      <c r="H54" s="393"/>
      <c r="I54" s="393"/>
      <c r="J54" s="394"/>
      <c r="K54" s="524"/>
      <c r="L54" s="525"/>
      <c r="M54" s="525"/>
      <c r="N54" s="526"/>
      <c r="O54" s="17" t="s">
        <v>133</v>
      </c>
    </row>
    <row r="55" spans="1:15" s="8" customFormat="1" ht="80.099999999999994" customHeight="1">
      <c r="A55" s="9"/>
      <c r="B55" s="454"/>
      <c r="C55" s="456" t="s">
        <v>77</v>
      </c>
      <c r="D55" s="457"/>
      <c r="E55" s="457"/>
      <c r="F55" s="457"/>
      <c r="G55" s="457"/>
      <c r="H55" s="457"/>
      <c r="I55" s="457"/>
      <c r="J55" s="457"/>
      <c r="K55" s="385"/>
      <c r="L55" s="386"/>
      <c r="M55" s="386"/>
      <c r="N55" s="387"/>
      <c r="O55" s="17" t="s">
        <v>132</v>
      </c>
    </row>
    <row r="56" spans="1:15" s="8" customFormat="1" ht="120" customHeight="1">
      <c r="A56" s="9"/>
      <c r="B56" s="454"/>
      <c r="C56" s="455" t="s">
        <v>85</v>
      </c>
      <c r="D56" s="435"/>
      <c r="E56" s="435"/>
      <c r="F56" s="435"/>
      <c r="G56" s="435"/>
      <c r="H56" s="435"/>
      <c r="I56" s="435"/>
      <c r="J56" s="489"/>
      <c r="K56" s="385"/>
      <c r="L56" s="386"/>
      <c r="M56" s="386"/>
      <c r="N56" s="387"/>
      <c r="O56" s="17" t="s">
        <v>107</v>
      </c>
    </row>
    <row r="57" spans="1:15" s="8" customFormat="1" ht="21" customHeight="1">
      <c r="A57" s="9"/>
      <c r="B57" s="454"/>
      <c r="C57" s="490"/>
      <c r="D57" s="491"/>
      <c r="E57" s="491"/>
      <c r="F57" s="491"/>
      <c r="G57" s="491"/>
      <c r="H57" s="491"/>
      <c r="I57" s="491"/>
      <c r="J57" s="492"/>
      <c r="K57" s="552" t="s">
        <v>121</v>
      </c>
      <c r="L57" s="553"/>
      <c r="M57" s="40">
        <v>10</v>
      </c>
      <c r="N57" s="41"/>
      <c r="O57" s="17" t="s">
        <v>122</v>
      </c>
    </row>
    <row r="58" spans="1:15" s="8" customFormat="1" ht="79.5" customHeight="1">
      <c r="A58" s="9"/>
      <c r="B58" s="454"/>
      <c r="C58" s="379" t="s">
        <v>125</v>
      </c>
      <c r="D58" s="380"/>
      <c r="E58" s="380"/>
      <c r="F58" s="380"/>
      <c r="G58" s="380"/>
      <c r="H58" s="380"/>
      <c r="I58" s="380"/>
      <c r="J58" s="380"/>
      <c r="K58" s="385"/>
      <c r="L58" s="386"/>
      <c r="M58" s="386"/>
      <c r="N58" s="387"/>
      <c r="O58" s="17" t="s">
        <v>131</v>
      </c>
    </row>
    <row r="59" spans="1:15" s="8" customFormat="1" ht="80.099999999999994" customHeight="1">
      <c r="A59" s="9"/>
      <c r="B59" s="454"/>
      <c r="C59" s="455" t="s">
        <v>86</v>
      </c>
      <c r="D59" s="435"/>
      <c r="E59" s="435"/>
      <c r="F59" s="435"/>
      <c r="G59" s="435"/>
      <c r="H59" s="435"/>
      <c r="I59" s="435"/>
      <c r="J59" s="489"/>
      <c r="K59" s="385"/>
      <c r="L59" s="386"/>
      <c r="M59" s="386"/>
      <c r="N59" s="387"/>
      <c r="O59" s="17" t="s">
        <v>130</v>
      </c>
    </row>
    <row r="60" spans="1:15" s="8" customFormat="1" ht="21" customHeight="1">
      <c r="A60" s="9"/>
      <c r="B60" s="454"/>
      <c r="C60" s="397"/>
      <c r="D60" s="398"/>
      <c r="E60" s="398"/>
      <c r="F60" s="398"/>
      <c r="G60" s="398"/>
      <c r="H60" s="398"/>
      <c r="I60" s="398"/>
      <c r="J60" s="399"/>
      <c r="K60" s="419" t="s">
        <v>65</v>
      </c>
      <c r="L60" s="371"/>
      <c r="M60" s="371" t="s">
        <v>66</v>
      </c>
      <c r="N60" s="372"/>
      <c r="O60" s="381" t="s">
        <v>67</v>
      </c>
    </row>
    <row r="61" spans="1:15" s="8" customFormat="1" ht="21" customHeight="1">
      <c r="A61" s="9"/>
      <c r="B61" s="454"/>
      <c r="C61" s="490"/>
      <c r="D61" s="491"/>
      <c r="E61" s="491"/>
      <c r="F61" s="491"/>
      <c r="G61" s="491"/>
      <c r="H61" s="491"/>
      <c r="I61" s="491"/>
      <c r="J61" s="492"/>
      <c r="K61" s="383"/>
      <c r="L61" s="384"/>
      <c r="M61" s="384"/>
      <c r="N61" s="527"/>
      <c r="O61" s="382"/>
    </row>
    <row r="62" spans="1:15" s="8" customFormat="1" ht="80.099999999999994" customHeight="1">
      <c r="A62" s="9"/>
      <c r="B62" s="454"/>
      <c r="C62" s="379" t="s">
        <v>87</v>
      </c>
      <c r="D62" s="380"/>
      <c r="E62" s="380"/>
      <c r="F62" s="380"/>
      <c r="G62" s="380"/>
      <c r="H62" s="380"/>
      <c r="I62" s="380"/>
      <c r="J62" s="421"/>
      <c r="K62" s="385"/>
      <c r="L62" s="386"/>
      <c r="M62" s="386"/>
      <c r="N62" s="387"/>
      <c r="O62" s="17" t="s">
        <v>129</v>
      </c>
    </row>
    <row r="63" spans="1:15" s="8" customFormat="1" ht="80.099999999999994" customHeight="1">
      <c r="A63" s="9"/>
      <c r="B63" s="454"/>
      <c r="C63" s="379" t="s">
        <v>88</v>
      </c>
      <c r="D63" s="380"/>
      <c r="E63" s="380"/>
      <c r="F63" s="380"/>
      <c r="G63" s="380"/>
      <c r="H63" s="380"/>
      <c r="I63" s="380"/>
      <c r="J63" s="421"/>
      <c r="K63" s="476"/>
      <c r="L63" s="477"/>
      <c r="M63" s="477"/>
      <c r="N63" s="478"/>
      <c r="O63" s="17" t="s">
        <v>128</v>
      </c>
    </row>
    <row r="64" spans="1:15" s="8" customFormat="1" ht="78.75" customHeight="1" thickBot="1">
      <c r="A64" s="9"/>
      <c r="B64" s="454"/>
      <c r="C64" s="496" t="s">
        <v>89</v>
      </c>
      <c r="D64" s="497"/>
      <c r="E64" s="497"/>
      <c r="F64" s="497"/>
      <c r="G64" s="497"/>
      <c r="H64" s="497"/>
      <c r="I64" s="497"/>
      <c r="J64" s="497"/>
      <c r="K64" s="511"/>
      <c r="L64" s="512"/>
      <c r="M64" s="512"/>
      <c r="N64" s="513"/>
      <c r="O64" s="20" t="s">
        <v>127</v>
      </c>
    </row>
    <row r="65" spans="1:15" s="8" customFormat="1" ht="90" customHeight="1">
      <c r="A65" s="9"/>
      <c r="B65" s="500" t="s">
        <v>62</v>
      </c>
      <c r="C65" s="493" t="s">
        <v>91</v>
      </c>
      <c r="D65" s="494"/>
      <c r="E65" s="494"/>
      <c r="F65" s="494"/>
      <c r="G65" s="494"/>
      <c r="H65" s="494"/>
      <c r="I65" s="494"/>
      <c r="J65" s="495"/>
      <c r="K65" s="557"/>
      <c r="L65" s="558"/>
      <c r="M65" s="558"/>
      <c r="N65" s="559"/>
      <c r="O65" s="31" t="s">
        <v>78</v>
      </c>
    </row>
    <row r="66" spans="1:15" s="8" customFormat="1" ht="110.1" customHeight="1">
      <c r="A66" s="9"/>
      <c r="B66" s="501"/>
      <c r="C66" s="392" t="s">
        <v>92</v>
      </c>
      <c r="D66" s="393"/>
      <c r="E66" s="393"/>
      <c r="F66" s="393"/>
      <c r="G66" s="393"/>
      <c r="H66" s="393"/>
      <c r="I66" s="393"/>
      <c r="J66" s="394"/>
      <c r="K66" s="554"/>
      <c r="L66" s="555"/>
      <c r="M66" s="555"/>
      <c r="N66" s="556"/>
      <c r="O66" s="17" t="s">
        <v>75</v>
      </c>
    </row>
    <row r="67" spans="1:15" s="8" customFormat="1" ht="79.5" customHeight="1">
      <c r="A67" s="9"/>
      <c r="B67" s="501"/>
      <c r="C67" s="392" t="s">
        <v>93</v>
      </c>
      <c r="D67" s="393"/>
      <c r="E67" s="393"/>
      <c r="F67" s="393"/>
      <c r="G67" s="393"/>
      <c r="H67" s="393"/>
      <c r="I67" s="393"/>
      <c r="J67" s="394"/>
      <c r="K67" s="554"/>
      <c r="L67" s="555"/>
      <c r="M67" s="555"/>
      <c r="N67" s="556"/>
      <c r="O67" s="17" t="s">
        <v>79</v>
      </c>
    </row>
    <row r="68" spans="1:15" s="8" customFormat="1" ht="79.5" customHeight="1" thickBot="1">
      <c r="A68" s="9"/>
      <c r="B68" s="501"/>
      <c r="C68" s="392" t="s">
        <v>94</v>
      </c>
      <c r="D68" s="393"/>
      <c r="E68" s="393"/>
      <c r="F68" s="393"/>
      <c r="G68" s="393"/>
      <c r="H68" s="393"/>
      <c r="I68" s="393"/>
      <c r="J68" s="394"/>
      <c r="K68" s="554"/>
      <c r="L68" s="555"/>
      <c r="M68" s="555"/>
      <c r="N68" s="556"/>
      <c r="O68" s="32" t="s">
        <v>90</v>
      </c>
    </row>
    <row r="69" spans="1:15" s="8" customFormat="1" ht="79.5" customHeight="1">
      <c r="A69" s="9"/>
      <c r="B69" s="487" t="s">
        <v>63</v>
      </c>
      <c r="C69" s="498" t="s">
        <v>26</v>
      </c>
      <c r="D69" s="560" t="s">
        <v>95</v>
      </c>
      <c r="E69" s="560"/>
      <c r="F69" s="560"/>
      <c r="G69" s="560"/>
      <c r="H69" s="560"/>
      <c r="I69" s="560"/>
      <c r="J69" s="560"/>
      <c r="K69" s="508"/>
      <c r="L69" s="509"/>
      <c r="M69" s="509"/>
      <c r="N69" s="510"/>
      <c r="O69" s="17" t="s">
        <v>106</v>
      </c>
    </row>
    <row r="70" spans="1:15" s="8" customFormat="1" ht="79.5" customHeight="1">
      <c r="A70" s="9"/>
      <c r="B70" s="488"/>
      <c r="C70" s="499"/>
      <c r="D70" s="431" t="s">
        <v>96</v>
      </c>
      <c r="E70" s="431"/>
      <c r="F70" s="431"/>
      <c r="G70" s="431"/>
      <c r="H70" s="431"/>
      <c r="I70" s="431"/>
      <c r="J70" s="431"/>
      <c r="K70" s="424" t="s">
        <v>102</v>
      </c>
      <c r="L70" s="425"/>
      <c r="M70" s="425"/>
      <c r="N70" s="426"/>
      <c r="O70" s="17" t="s">
        <v>80</v>
      </c>
    </row>
    <row r="71" spans="1:15" s="8" customFormat="1" ht="30" customHeight="1">
      <c r="A71" s="9"/>
      <c r="B71" s="488"/>
      <c r="C71" s="499" t="s">
        <v>30</v>
      </c>
      <c r="D71" s="455" t="s">
        <v>98</v>
      </c>
      <c r="E71" s="380"/>
      <c r="F71" s="380"/>
      <c r="G71" s="380"/>
      <c r="H71" s="380"/>
      <c r="I71" s="380"/>
      <c r="J71" s="421"/>
      <c r="K71" s="505" t="str">
        <f>IF($K$69="","",$K$72/$K$69)</f>
        <v/>
      </c>
      <c r="L71" s="506"/>
      <c r="M71" s="506"/>
      <c r="N71" s="507"/>
      <c r="O71" s="18" t="s">
        <v>51</v>
      </c>
    </row>
    <row r="72" spans="1:15" s="8" customFormat="1" ht="30" customHeight="1">
      <c r="A72" s="9"/>
      <c r="B72" s="488"/>
      <c r="C72" s="499"/>
      <c r="D72" s="33"/>
      <c r="E72" s="379" t="s">
        <v>42</v>
      </c>
      <c r="F72" s="380"/>
      <c r="G72" s="380"/>
      <c r="H72" s="380"/>
      <c r="I72" s="380"/>
      <c r="J72" s="421"/>
      <c r="K72" s="546">
        <f>K84</f>
        <v>0</v>
      </c>
      <c r="L72" s="547"/>
      <c r="M72" s="547"/>
      <c r="N72" s="548"/>
      <c r="O72" s="18" t="s">
        <v>51</v>
      </c>
    </row>
    <row r="73" spans="1:15" s="8" customFormat="1" ht="80.099999999999994" customHeight="1">
      <c r="A73" s="9"/>
      <c r="B73" s="488"/>
      <c r="C73" s="30" t="s">
        <v>49</v>
      </c>
      <c r="D73" s="379" t="s">
        <v>99</v>
      </c>
      <c r="E73" s="380"/>
      <c r="F73" s="380"/>
      <c r="G73" s="380"/>
      <c r="H73" s="380"/>
      <c r="I73" s="380"/>
      <c r="J73" s="421"/>
      <c r="K73" s="561"/>
      <c r="L73" s="562"/>
      <c r="M73" s="562"/>
      <c r="N73" s="562"/>
      <c r="O73" s="20" t="s">
        <v>126</v>
      </c>
    </row>
    <row r="74" spans="1:15" customFormat="1" ht="20.100000000000001" customHeight="1">
      <c r="B74" s="529" t="s">
        <v>54</v>
      </c>
      <c r="C74" s="472" t="s">
        <v>112</v>
      </c>
      <c r="D74" s="472"/>
      <c r="E74" s="471" t="s">
        <v>55</v>
      </c>
      <c r="F74" s="471"/>
      <c r="G74" s="471"/>
      <c r="H74" s="471"/>
      <c r="I74" s="471"/>
      <c r="J74" s="471"/>
      <c r="K74" s="532"/>
      <c r="L74" s="532"/>
      <c r="M74" s="532"/>
      <c r="N74" s="533"/>
      <c r="O74" s="391" t="s">
        <v>115</v>
      </c>
    </row>
    <row r="75" spans="1:15" customFormat="1" ht="20.100000000000001" customHeight="1">
      <c r="B75" s="530"/>
      <c r="C75" s="473"/>
      <c r="D75" s="473"/>
      <c r="E75" s="469" t="s">
        <v>56</v>
      </c>
      <c r="F75" s="469"/>
      <c r="G75" s="469"/>
      <c r="H75" s="469"/>
      <c r="I75" s="469"/>
      <c r="J75" s="469"/>
      <c r="K75" s="519"/>
      <c r="L75" s="519"/>
      <c r="M75" s="519"/>
      <c r="N75" s="520"/>
      <c r="O75" s="417"/>
    </row>
    <row r="76" spans="1:15" customFormat="1" ht="20.100000000000001" customHeight="1">
      <c r="B76" s="530"/>
      <c r="C76" s="473"/>
      <c r="D76" s="473"/>
      <c r="E76" s="474" t="s">
        <v>57</v>
      </c>
      <c r="F76" s="474"/>
      <c r="G76" s="474"/>
      <c r="H76" s="474"/>
      <c r="I76" s="474"/>
      <c r="J76" s="474"/>
      <c r="K76" s="534"/>
      <c r="L76" s="534"/>
      <c r="M76" s="534"/>
      <c r="N76" s="535"/>
      <c r="O76" s="418"/>
    </row>
    <row r="77" spans="1:15" customFormat="1" ht="20.100000000000001" customHeight="1">
      <c r="B77" s="530"/>
      <c r="C77" s="472" t="s">
        <v>113</v>
      </c>
      <c r="D77" s="472"/>
      <c r="E77" s="470" t="s">
        <v>55</v>
      </c>
      <c r="F77" s="470"/>
      <c r="G77" s="470"/>
      <c r="H77" s="470"/>
      <c r="I77" s="470"/>
      <c r="J77" s="470"/>
      <c r="K77" s="514"/>
      <c r="L77" s="514"/>
      <c r="M77" s="514"/>
      <c r="N77" s="515"/>
      <c r="O77" s="391" t="s">
        <v>116</v>
      </c>
    </row>
    <row r="78" spans="1:15" customFormat="1" ht="20.100000000000001" customHeight="1">
      <c r="B78" s="530"/>
      <c r="C78" s="473"/>
      <c r="D78" s="473"/>
      <c r="E78" s="469" t="s">
        <v>56</v>
      </c>
      <c r="F78" s="469"/>
      <c r="G78" s="469"/>
      <c r="H78" s="469"/>
      <c r="I78" s="469"/>
      <c r="J78" s="469"/>
      <c r="K78" s="519"/>
      <c r="L78" s="519"/>
      <c r="M78" s="519"/>
      <c r="N78" s="520"/>
      <c r="O78" s="417"/>
    </row>
    <row r="79" spans="1:15" customFormat="1" ht="20.100000000000001" customHeight="1">
      <c r="B79" s="530"/>
      <c r="C79" s="473"/>
      <c r="D79" s="473"/>
      <c r="E79" s="474" t="s">
        <v>57</v>
      </c>
      <c r="F79" s="474"/>
      <c r="G79" s="474"/>
      <c r="H79" s="474"/>
      <c r="I79" s="474"/>
      <c r="J79" s="474"/>
      <c r="K79" s="534"/>
      <c r="L79" s="534"/>
      <c r="M79" s="534"/>
      <c r="N79" s="535"/>
      <c r="O79" s="418"/>
    </row>
    <row r="80" spans="1:15" customFormat="1" ht="20.100000000000001" customHeight="1">
      <c r="B80" s="530"/>
      <c r="C80" s="472" t="s">
        <v>114</v>
      </c>
      <c r="D80" s="472"/>
      <c r="E80" s="470" t="s">
        <v>55</v>
      </c>
      <c r="F80" s="470"/>
      <c r="G80" s="470"/>
      <c r="H80" s="470"/>
      <c r="I80" s="470"/>
      <c r="J80" s="470"/>
      <c r="K80" s="514"/>
      <c r="L80" s="514"/>
      <c r="M80" s="514"/>
      <c r="N80" s="515"/>
      <c r="O80" s="391" t="s">
        <v>117</v>
      </c>
    </row>
    <row r="81" spans="1:15" customFormat="1" ht="20.100000000000001" customHeight="1">
      <c r="B81" s="530"/>
      <c r="C81" s="473"/>
      <c r="D81" s="473"/>
      <c r="E81" s="469" t="s">
        <v>56</v>
      </c>
      <c r="F81" s="469"/>
      <c r="G81" s="469"/>
      <c r="H81" s="469"/>
      <c r="I81" s="469"/>
      <c r="J81" s="469"/>
      <c r="K81" s="519"/>
      <c r="L81" s="519"/>
      <c r="M81" s="519"/>
      <c r="N81" s="520"/>
      <c r="O81" s="417"/>
    </row>
    <row r="82" spans="1:15" customFormat="1" ht="20.100000000000001" customHeight="1">
      <c r="B82" s="530"/>
      <c r="C82" s="473"/>
      <c r="D82" s="473"/>
      <c r="E82" s="474" t="s">
        <v>57</v>
      </c>
      <c r="F82" s="474"/>
      <c r="G82" s="474"/>
      <c r="H82" s="474"/>
      <c r="I82" s="474"/>
      <c r="J82" s="474"/>
      <c r="K82" s="534"/>
      <c r="L82" s="534"/>
      <c r="M82" s="534"/>
      <c r="N82" s="535"/>
      <c r="O82" s="418"/>
    </row>
    <row r="83" spans="1:15" customFormat="1" ht="20.100000000000001" customHeight="1">
      <c r="B83" s="530"/>
      <c r="C83" s="543" t="s">
        <v>58</v>
      </c>
      <c r="D83" s="544"/>
      <c r="E83" s="470" t="s">
        <v>55</v>
      </c>
      <c r="F83" s="470"/>
      <c r="G83" s="470"/>
      <c r="H83" s="470"/>
      <c r="I83" s="470"/>
      <c r="J83" s="470"/>
      <c r="K83" s="537">
        <f>SUM(K74,K77,K80)</f>
        <v>0</v>
      </c>
      <c r="L83" s="537"/>
      <c r="M83" s="537"/>
      <c r="N83" s="538"/>
      <c r="O83" s="549" t="s">
        <v>59</v>
      </c>
    </row>
    <row r="84" spans="1:15" customFormat="1" ht="20.100000000000001" customHeight="1">
      <c r="B84" s="530"/>
      <c r="C84" s="544"/>
      <c r="D84" s="544"/>
      <c r="E84" s="469" t="s">
        <v>56</v>
      </c>
      <c r="F84" s="469"/>
      <c r="G84" s="469"/>
      <c r="H84" s="469"/>
      <c r="I84" s="469"/>
      <c r="J84" s="469"/>
      <c r="K84" s="516">
        <f>SUM(K75,K78,K81)</f>
        <v>0</v>
      </c>
      <c r="L84" s="517"/>
      <c r="M84" s="517"/>
      <c r="N84" s="518"/>
      <c r="O84" s="550"/>
    </row>
    <row r="85" spans="1:15" customFormat="1" ht="20.100000000000001" customHeight="1" thickBot="1">
      <c r="B85" s="531"/>
      <c r="C85" s="545"/>
      <c r="D85" s="545"/>
      <c r="E85" s="536" t="s">
        <v>57</v>
      </c>
      <c r="F85" s="536"/>
      <c r="G85" s="536"/>
      <c r="H85" s="536"/>
      <c r="I85" s="536"/>
      <c r="J85" s="536"/>
      <c r="K85" s="539">
        <f>SUM(K76,K79,K82)</f>
        <v>0</v>
      </c>
      <c r="L85" s="540"/>
      <c r="M85" s="540"/>
      <c r="N85" s="541"/>
      <c r="O85" s="551"/>
    </row>
    <row r="86" spans="1:15" s="8" customFormat="1" ht="15" customHeight="1">
      <c r="A86" s="9"/>
      <c r="B86" s="11" t="s">
        <v>36</v>
      </c>
      <c r="C86" s="12" t="s">
        <v>33</v>
      </c>
      <c r="D86" s="11"/>
      <c r="E86" s="11"/>
      <c r="F86" s="11"/>
      <c r="G86" s="11"/>
      <c r="H86" s="11"/>
      <c r="I86" s="11"/>
      <c r="J86" s="11"/>
      <c r="K86" s="12"/>
      <c r="L86" s="12"/>
      <c r="M86" s="12"/>
      <c r="N86" s="12"/>
      <c r="O86" s="19"/>
    </row>
    <row r="87" spans="1:15" s="8" customFormat="1" ht="15" customHeight="1">
      <c r="A87" s="9"/>
      <c r="B87" s="11" t="s">
        <v>37</v>
      </c>
      <c r="C87" s="12" t="s">
        <v>34</v>
      </c>
      <c r="D87" s="11"/>
      <c r="E87" s="11"/>
      <c r="F87" s="11"/>
      <c r="G87" s="11"/>
      <c r="H87" s="11"/>
      <c r="I87" s="11"/>
      <c r="J87" s="11"/>
      <c r="K87" s="12"/>
      <c r="L87" s="12"/>
      <c r="M87" s="12"/>
      <c r="N87" s="12"/>
      <c r="O87" s="19"/>
    </row>
    <row r="88" spans="1:15" s="8" customFormat="1" ht="15" customHeight="1">
      <c r="A88" s="9"/>
      <c r="B88" s="11" t="s">
        <v>38</v>
      </c>
      <c r="C88" s="12" t="s">
        <v>35</v>
      </c>
      <c r="D88" s="11"/>
      <c r="E88" s="11"/>
      <c r="F88" s="11"/>
      <c r="G88" s="11"/>
      <c r="H88" s="11"/>
      <c r="I88" s="11"/>
      <c r="J88" s="11"/>
      <c r="K88" s="12"/>
      <c r="L88" s="12"/>
      <c r="M88" s="12"/>
      <c r="N88" s="12"/>
      <c r="O88" s="19"/>
    </row>
    <row r="89" spans="1:15" s="8" customFormat="1" ht="13.5">
      <c r="A89" s="9"/>
      <c r="B89" s="13"/>
      <c r="C89" s="14"/>
      <c r="D89" s="14"/>
      <c r="E89" s="14"/>
      <c r="F89" s="14"/>
      <c r="G89" s="14"/>
      <c r="H89" s="14"/>
      <c r="I89" s="14"/>
      <c r="J89" s="14"/>
      <c r="K89" s="7"/>
      <c r="L89" s="7"/>
      <c r="M89" s="7"/>
      <c r="N89" s="7"/>
    </row>
    <row r="90" spans="1:15" s="8" customFormat="1" ht="13.5">
      <c r="A90" s="9"/>
      <c r="B90" s="13"/>
      <c r="C90" s="14"/>
      <c r="D90" s="14"/>
      <c r="E90" s="14"/>
      <c r="F90" s="14"/>
      <c r="G90" s="14"/>
      <c r="H90" s="14"/>
      <c r="I90" s="14"/>
      <c r="J90" s="14"/>
      <c r="K90" s="7"/>
      <c r="L90" s="7"/>
      <c r="M90" s="7"/>
      <c r="N90" s="7"/>
    </row>
    <row r="91" spans="1:15" s="8" customFormat="1" ht="13.5">
      <c r="A91" s="9"/>
      <c r="B91" s="13"/>
      <c r="C91" s="14"/>
      <c r="D91" s="14"/>
      <c r="E91" s="14"/>
      <c r="F91" s="14"/>
      <c r="G91" s="14"/>
      <c r="H91" s="14"/>
      <c r="I91" s="14"/>
      <c r="J91" s="14"/>
      <c r="K91" s="7"/>
      <c r="L91" s="7"/>
      <c r="M91" s="7"/>
      <c r="N91" s="7"/>
    </row>
    <row r="92" spans="1:15" s="8" customFormat="1" ht="13.5">
      <c r="A92" s="9"/>
      <c r="B92" s="13"/>
      <c r="C92" s="14"/>
      <c r="D92" s="14"/>
      <c r="E92" s="14"/>
      <c r="F92" s="14"/>
      <c r="G92" s="14"/>
      <c r="H92" s="14"/>
      <c r="I92" s="14"/>
      <c r="J92" s="14"/>
      <c r="K92" s="7"/>
      <c r="L92" s="7"/>
      <c r="M92" s="7"/>
      <c r="N92" s="7"/>
    </row>
    <row r="93" spans="1:15" s="8" customFormat="1" ht="13.5">
      <c r="A93" s="9"/>
      <c r="B93" s="13"/>
      <c r="C93" s="14"/>
      <c r="D93" s="14"/>
      <c r="E93" s="14"/>
      <c r="F93" s="14"/>
      <c r="G93" s="14"/>
      <c r="H93" s="14"/>
      <c r="I93" s="14"/>
      <c r="J93" s="14"/>
      <c r="K93" s="7"/>
      <c r="L93" s="7"/>
      <c r="M93" s="7"/>
      <c r="N93" s="7"/>
    </row>
    <row r="94" spans="1:15" s="8" customFormat="1" ht="13.5">
      <c r="A94" s="9"/>
      <c r="B94" s="13"/>
      <c r="C94" s="14"/>
      <c r="D94" s="14"/>
      <c r="E94" s="14"/>
      <c r="F94" s="14"/>
      <c r="G94" s="14"/>
      <c r="H94" s="14"/>
      <c r="I94" s="14"/>
      <c r="J94" s="14"/>
      <c r="K94" s="7"/>
      <c r="L94" s="7"/>
      <c r="M94" s="7"/>
      <c r="N94" s="7"/>
    </row>
    <row r="95" spans="1:15" s="8" customFormat="1" ht="13.5">
      <c r="A95" s="9"/>
      <c r="B95" s="13"/>
      <c r="C95" s="14"/>
      <c r="D95" s="14"/>
      <c r="E95" s="14"/>
      <c r="F95" s="14"/>
      <c r="G95" s="14"/>
      <c r="H95" s="14"/>
      <c r="I95" s="14"/>
      <c r="J95" s="14"/>
      <c r="K95" s="7"/>
      <c r="L95" s="7"/>
      <c r="M95" s="7"/>
      <c r="N95" s="7"/>
    </row>
    <row r="96" spans="1:15" s="8" customFormat="1" ht="13.5">
      <c r="A96" s="9"/>
      <c r="B96" s="13"/>
      <c r="C96" s="14"/>
      <c r="D96" s="14"/>
      <c r="E96" s="14"/>
      <c r="F96" s="14"/>
      <c r="G96" s="14"/>
      <c r="H96" s="14"/>
      <c r="I96" s="14"/>
      <c r="J96" s="14"/>
      <c r="K96" s="7"/>
      <c r="L96" s="7"/>
      <c r="M96" s="7"/>
      <c r="N96" s="7"/>
    </row>
    <row r="97" spans="1:14" s="8" customFormat="1" ht="13.5">
      <c r="A97" s="9"/>
      <c r="B97" s="13"/>
      <c r="C97" s="14"/>
      <c r="D97" s="14"/>
      <c r="E97" s="14"/>
      <c r="F97" s="14"/>
      <c r="G97" s="14"/>
      <c r="H97" s="14"/>
      <c r="I97" s="14"/>
      <c r="J97" s="14"/>
      <c r="K97" s="7"/>
      <c r="L97" s="7"/>
      <c r="M97" s="7"/>
      <c r="N97" s="7"/>
    </row>
    <row r="98" spans="1:14" s="8" customFormat="1" ht="13.5">
      <c r="A98" s="9"/>
      <c r="B98" s="13"/>
      <c r="C98" s="14"/>
      <c r="D98" s="14"/>
      <c r="E98" s="14"/>
      <c r="F98" s="14"/>
      <c r="G98" s="14"/>
      <c r="H98" s="14"/>
      <c r="I98" s="14"/>
      <c r="J98" s="14"/>
      <c r="K98" s="7"/>
      <c r="L98" s="7"/>
      <c r="M98" s="7"/>
      <c r="N98" s="7"/>
    </row>
    <row r="99" spans="1:14" s="8" customFormat="1" ht="13.5">
      <c r="A99" s="9"/>
      <c r="B99" s="13"/>
      <c r="C99" s="14"/>
      <c r="D99" s="14"/>
      <c r="E99" s="14"/>
      <c r="F99" s="14"/>
      <c r="G99" s="14"/>
      <c r="H99" s="14"/>
      <c r="I99" s="14"/>
      <c r="J99" s="14"/>
      <c r="K99" s="7"/>
      <c r="L99" s="7"/>
      <c r="M99" s="7"/>
      <c r="N99" s="7"/>
    </row>
    <row r="100" spans="1:14" s="8" customFormat="1" ht="13.5">
      <c r="A100" s="9"/>
      <c r="B100" s="13"/>
      <c r="C100" s="14"/>
      <c r="D100" s="14"/>
      <c r="E100" s="14"/>
      <c r="F100" s="14"/>
      <c r="G100" s="14"/>
      <c r="H100" s="14"/>
      <c r="I100" s="14"/>
      <c r="J100" s="14"/>
      <c r="K100" s="7"/>
      <c r="L100" s="7"/>
      <c r="M100" s="7"/>
      <c r="N100" s="7"/>
    </row>
    <row r="101" spans="1:14" s="8" customFormat="1" ht="13.5">
      <c r="A101" s="9"/>
      <c r="B101" s="13"/>
      <c r="C101" s="14"/>
      <c r="D101" s="14"/>
      <c r="E101" s="14"/>
      <c r="F101" s="14"/>
      <c r="G101" s="14"/>
      <c r="H101" s="14"/>
      <c r="I101" s="14"/>
      <c r="J101" s="14"/>
      <c r="K101" s="7"/>
      <c r="L101" s="7"/>
      <c r="M101" s="7"/>
      <c r="N101" s="7"/>
    </row>
    <row r="102" spans="1:14" s="8" customFormat="1" ht="13.5">
      <c r="A102" s="9"/>
      <c r="B102" s="13"/>
      <c r="C102" s="14"/>
      <c r="D102" s="14"/>
      <c r="E102" s="14"/>
      <c r="F102" s="14"/>
      <c r="G102" s="14"/>
      <c r="H102" s="14"/>
      <c r="I102" s="14"/>
      <c r="J102" s="14"/>
      <c r="K102" s="7"/>
      <c r="L102" s="7"/>
      <c r="M102" s="7"/>
      <c r="N102" s="7"/>
    </row>
    <row r="103" spans="1:14" s="8" customFormat="1" ht="13.5">
      <c r="A103" s="9"/>
      <c r="B103" s="13"/>
      <c r="C103" s="14"/>
      <c r="D103" s="14"/>
      <c r="E103" s="14"/>
      <c r="F103" s="14"/>
      <c r="G103" s="14"/>
      <c r="H103" s="14"/>
      <c r="I103" s="14"/>
      <c r="J103" s="14"/>
      <c r="K103" s="7"/>
      <c r="L103" s="7"/>
      <c r="M103" s="7"/>
      <c r="N103" s="7"/>
    </row>
    <row r="104" spans="1:14" s="8" customFormat="1" ht="13.5">
      <c r="A104" s="9"/>
      <c r="B104" s="13"/>
      <c r="C104" s="14"/>
      <c r="D104" s="14"/>
      <c r="E104" s="14"/>
      <c r="F104" s="14"/>
      <c r="G104" s="14"/>
      <c r="H104" s="14"/>
      <c r="I104" s="14"/>
      <c r="J104" s="14"/>
      <c r="K104" s="7"/>
      <c r="L104" s="7"/>
      <c r="M104" s="7"/>
      <c r="N104" s="7"/>
    </row>
    <row r="105" spans="1:14" s="8" customFormat="1" ht="13.5">
      <c r="A105" s="9"/>
      <c r="B105" s="13"/>
      <c r="C105" s="14"/>
      <c r="D105" s="14"/>
      <c r="E105" s="14"/>
      <c r="F105" s="14"/>
      <c r="G105" s="14"/>
      <c r="H105" s="14"/>
      <c r="I105" s="14"/>
      <c r="J105" s="14"/>
      <c r="K105" s="7"/>
      <c r="L105" s="7"/>
      <c r="M105" s="7"/>
      <c r="N105" s="7"/>
    </row>
    <row r="106" spans="1:14" s="8" customFormat="1" ht="13.5">
      <c r="A106" s="9"/>
      <c r="B106" s="13"/>
      <c r="C106" s="14"/>
      <c r="D106" s="14"/>
      <c r="E106" s="14"/>
      <c r="F106" s="14"/>
      <c r="G106" s="14"/>
      <c r="H106" s="14"/>
      <c r="I106" s="14"/>
      <c r="J106" s="14"/>
      <c r="K106" s="7"/>
      <c r="L106" s="7"/>
      <c r="M106" s="7"/>
      <c r="N106" s="7"/>
    </row>
    <row r="107" spans="1:14" s="8" customFormat="1" ht="13.5">
      <c r="A107" s="9"/>
      <c r="B107" s="13"/>
      <c r="C107" s="14"/>
      <c r="D107" s="14"/>
      <c r="E107" s="14"/>
      <c r="F107" s="14"/>
      <c r="G107" s="14"/>
      <c r="H107" s="14"/>
      <c r="I107" s="14"/>
      <c r="J107" s="14"/>
      <c r="K107" s="7"/>
      <c r="L107" s="7"/>
      <c r="M107" s="7"/>
      <c r="N107" s="7"/>
    </row>
    <row r="108" spans="1:14" s="8" customFormat="1" ht="13.5">
      <c r="A108" s="9"/>
      <c r="B108" s="13"/>
      <c r="C108" s="14"/>
      <c r="D108" s="14"/>
      <c r="E108" s="14"/>
      <c r="F108" s="14"/>
      <c r="G108" s="14"/>
      <c r="H108" s="14"/>
      <c r="I108" s="14"/>
      <c r="J108" s="14"/>
      <c r="K108" s="7"/>
      <c r="L108" s="7"/>
      <c r="M108" s="7"/>
      <c r="N108" s="7"/>
    </row>
  </sheetData>
  <sheetProtection formatCells="0" formatRows="0" selectLockedCells="1"/>
  <dataConsolidate/>
  <mergeCells count="194">
    <mergeCell ref="O51:O52"/>
    <mergeCell ref="C83:D85"/>
    <mergeCell ref="K72:N72"/>
    <mergeCell ref="O74:O76"/>
    <mergeCell ref="O77:O79"/>
    <mergeCell ref="O80:O82"/>
    <mergeCell ref="E84:J84"/>
    <mergeCell ref="O83:O85"/>
    <mergeCell ref="K57:L57"/>
    <mergeCell ref="C56:J57"/>
    <mergeCell ref="K66:N66"/>
    <mergeCell ref="C67:J67"/>
    <mergeCell ref="C68:J68"/>
    <mergeCell ref="K68:N68"/>
    <mergeCell ref="K65:N65"/>
    <mergeCell ref="D73:J73"/>
    <mergeCell ref="C71:C72"/>
    <mergeCell ref="D69:J69"/>
    <mergeCell ref="K67:N67"/>
    <mergeCell ref="K73:N73"/>
    <mergeCell ref="K79:N79"/>
    <mergeCell ref="C77:D79"/>
    <mergeCell ref="E77:J77"/>
    <mergeCell ref="E78:J78"/>
    <mergeCell ref="E79:J79"/>
    <mergeCell ref="K77:N77"/>
    <mergeCell ref="E82:J82"/>
    <mergeCell ref="K84:N84"/>
    <mergeCell ref="E80:J80"/>
    <mergeCell ref="K78:N78"/>
    <mergeCell ref="K47:N47"/>
    <mergeCell ref="C62:J62"/>
    <mergeCell ref="K54:N54"/>
    <mergeCell ref="M61:N61"/>
    <mergeCell ref="K62:N62"/>
    <mergeCell ref="B50:J50"/>
    <mergeCell ref="B48:J48"/>
    <mergeCell ref="B74:B85"/>
    <mergeCell ref="K74:N74"/>
    <mergeCell ref="K75:N75"/>
    <mergeCell ref="K76:N76"/>
    <mergeCell ref="E85:J85"/>
    <mergeCell ref="C80:D82"/>
    <mergeCell ref="K80:N80"/>
    <mergeCell ref="K81:N81"/>
    <mergeCell ref="K82:N82"/>
    <mergeCell ref="K83:N83"/>
    <mergeCell ref="K85:N85"/>
    <mergeCell ref="E81:J81"/>
    <mergeCell ref="E83:J83"/>
    <mergeCell ref="E74:J74"/>
    <mergeCell ref="C74:D76"/>
    <mergeCell ref="E75:J75"/>
    <mergeCell ref="E76:J76"/>
    <mergeCell ref="B51:B64"/>
    <mergeCell ref="K63:N63"/>
    <mergeCell ref="N51:N52"/>
    <mergeCell ref="C51:J52"/>
    <mergeCell ref="B69:B73"/>
    <mergeCell ref="C63:J63"/>
    <mergeCell ref="E72:J72"/>
    <mergeCell ref="C59:J61"/>
    <mergeCell ref="C65:J65"/>
    <mergeCell ref="D70:J70"/>
    <mergeCell ref="C64:J64"/>
    <mergeCell ref="C69:C70"/>
    <mergeCell ref="B65:B68"/>
    <mergeCell ref="C66:J66"/>
    <mergeCell ref="K53:N53"/>
    <mergeCell ref="K71:N71"/>
    <mergeCell ref="K69:N69"/>
    <mergeCell ref="K64:N64"/>
    <mergeCell ref="K70:N70"/>
    <mergeCell ref="D71:J71"/>
    <mergeCell ref="K59:N59"/>
    <mergeCell ref="C55:J55"/>
    <mergeCell ref="B3:N3"/>
    <mergeCell ref="K6:N6"/>
    <mergeCell ref="K7:N7"/>
    <mergeCell ref="K15:N15"/>
    <mergeCell ref="K14:N14"/>
    <mergeCell ref="E20:J20"/>
    <mergeCell ref="K8:N8"/>
    <mergeCell ref="K17:N17"/>
    <mergeCell ref="K16:N16"/>
    <mergeCell ref="K13:N13"/>
    <mergeCell ref="K12:N12"/>
    <mergeCell ref="K11:N11"/>
    <mergeCell ref="B4:K4"/>
    <mergeCell ref="B5:J5"/>
    <mergeCell ref="B7:J7"/>
    <mergeCell ref="K9:N9"/>
    <mergeCell ref="C16:D23"/>
    <mergeCell ref="K10:N10"/>
    <mergeCell ref="E14:J14"/>
    <mergeCell ref="K5:N5"/>
    <mergeCell ref="B6:J6"/>
    <mergeCell ref="K20:N20"/>
    <mergeCell ref="E9:J9"/>
    <mergeCell ref="E19:J19"/>
    <mergeCell ref="K28:N28"/>
    <mergeCell ref="E15:J15"/>
    <mergeCell ref="C9:D15"/>
    <mergeCell ref="E23:J23"/>
    <mergeCell ref="K23:N23"/>
    <mergeCell ref="K26:N26"/>
    <mergeCell ref="K25:N25"/>
    <mergeCell ref="E27:J27"/>
    <mergeCell ref="E26:J26"/>
    <mergeCell ref="B24:B41"/>
    <mergeCell ref="C24:C29"/>
    <mergeCell ref="D24:J24"/>
    <mergeCell ref="C30:C35"/>
    <mergeCell ref="E31:J31"/>
    <mergeCell ref="E40:J40"/>
    <mergeCell ref="K34:N34"/>
    <mergeCell ref="K18:N18"/>
    <mergeCell ref="E16:J16"/>
    <mergeCell ref="E17:J17"/>
    <mergeCell ref="K24:N24"/>
    <mergeCell ref="K29:N29"/>
    <mergeCell ref="K32:N32"/>
    <mergeCell ref="K31:N31"/>
    <mergeCell ref="E35:J35"/>
    <mergeCell ref="E29:J29"/>
    <mergeCell ref="D30:J30"/>
    <mergeCell ref="E33:J33"/>
    <mergeCell ref="D25:D29"/>
    <mergeCell ref="E25:J25"/>
    <mergeCell ref="E34:J34"/>
    <mergeCell ref="E32:J32"/>
    <mergeCell ref="E28:J28"/>
    <mergeCell ref="K27:N27"/>
    <mergeCell ref="O16:O23"/>
    <mergeCell ref="E18:J18"/>
    <mergeCell ref="K21:N21"/>
    <mergeCell ref="O9:O15"/>
    <mergeCell ref="E10:J10"/>
    <mergeCell ref="E11:J11"/>
    <mergeCell ref="E21:J21"/>
    <mergeCell ref="E22:J22"/>
    <mergeCell ref="B8:J8"/>
    <mergeCell ref="E12:J12"/>
    <mergeCell ref="E13:J13"/>
    <mergeCell ref="K22:N22"/>
    <mergeCell ref="K19:N19"/>
    <mergeCell ref="B2:M2"/>
    <mergeCell ref="K33:N33"/>
    <mergeCell ref="D31:D35"/>
    <mergeCell ref="O43:O45"/>
    <mergeCell ref="E44:J44"/>
    <mergeCell ref="K60:L60"/>
    <mergeCell ref="B49:J49"/>
    <mergeCell ref="K49:N49"/>
    <mergeCell ref="O1:O3"/>
    <mergeCell ref="K46:N46"/>
    <mergeCell ref="D37:D41"/>
    <mergeCell ref="E43:J43"/>
    <mergeCell ref="K44:N44"/>
    <mergeCell ref="B42:B46"/>
    <mergeCell ref="E45:J45"/>
    <mergeCell ref="K41:N41"/>
    <mergeCell ref="K40:N40"/>
    <mergeCell ref="C42:J42"/>
    <mergeCell ref="C46:J46"/>
    <mergeCell ref="D36:J36"/>
    <mergeCell ref="E41:J41"/>
    <mergeCell ref="E39:J39"/>
    <mergeCell ref="E37:J37"/>
    <mergeCell ref="K36:N36"/>
    <mergeCell ref="M60:N60"/>
    <mergeCell ref="K35:N35"/>
    <mergeCell ref="K38:N38"/>
    <mergeCell ref="C58:J58"/>
    <mergeCell ref="O60:O61"/>
    <mergeCell ref="K61:L61"/>
    <mergeCell ref="K55:N55"/>
    <mergeCell ref="K58:N58"/>
    <mergeCell ref="E38:J38"/>
    <mergeCell ref="C36:C41"/>
    <mergeCell ref="O24:O41"/>
    <mergeCell ref="C54:J54"/>
    <mergeCell ref="K56:N56"/>
    <mergeCell ref="K50:N50"/>
    <mergeCell ref="C53:J53"/>
    <mergeCell ref="K42:N42"/>
    <mergeCell ref="K48:N48"/>
    <mergeCell ref="K45:N45"/>
    <mergeCell ref="C43:D45"/>
    <mergeCell ref="B47:J47"/>
    <mergeCell ref="K43:N43"/>
    <mergeCell ref="K39:N39"/>
    <mergeCell ref="K30:N30"/>
    <mergeCell ref="K37:N37"/>
  </mergeCells>
  <phoneticPr fontId="9"/>
  <dataValidations xWindow="523" yWindow="513" count="3">
    <dataValidation type="whole" allowBlank="1" showInputMessage="1" showErrorMessage="1" errorTitle="注意！" error="ハイフンなしの７桁の数字のみ入力してください。" prompt="ハイフンなしの７桁の数字のみ入力してください。" sqref="K11 K19" xr:uid="{14EBB04E-3A4F-416B-BD86-FA98B6AE43EF}">
      <formula1>0</formula1>
      <formula2>9999999</formula2>
    </dataValidation>
    <dataValidation allowBlank="1" showInputMessage="1" showErrorMessage="1" prompt="市外局番からハイフンを入れて入力してください。_x000a_例：03-1234-5678" sqref="K13:N14 K21:N22 K27:N28 K33:N34 K39:N40" xr:uid="{68C10A3F-0E93-415B-8E17-3A7CCD1EE69F}"/>
    <dataValidation type="whole" operator="equal" allowBlank="1" showInputMessage="1" showErrorMessage="1" errorTitle="注意！" error="記入できるのは半角数字の　1　のみです。" promptTitle="注意！" prompt="記入できるのは半角数字の　1　のみです。" sqref="K52:M52" xr:uid="{E00CF661-29E6-4343-AE78-8013D00843C0}">
      <formula1>1</formula1>
    </dataValidation>
  </dataValidations>
  <printOptions horizontalCentered="1"/>
  <pageMargins left="0.78740157480314965" right="0.39370078740157483" top="0.39370078740157483" bottom="0.39370078740157483" header="0.31496062992125984" footer="0.31496062992125984"/>
  <pageSetup paperSize="9" scale="72" fitToHeight="0" orientation="portrait" r:id="rId1"/>
  <headerFooter>
    <oddFooter>&amp;C&amp;14&amp;P</oddFooter>
  </headerFooter>
  <rowBreaks count="1" manualBreakCount="1">
    <brk id="46" min="1" max="1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79D5E-1969-4F57-AFF6-A60EAFC5050C}">
  <sheetPr>
    <pageSetUpPr fitToPage="1"/>
  </sheetPr>
  <dimension ref="B1:Z44"/>
  <sheetViews>
    <sheetView showGridLines="0" zoomScaleNormal="100" workbookViewId="0"/>
  </sheetViews>
  <sheetFormatPr defaultRowHeight="13.5"/>
  <cols>
    <col min="1" max="1" width="1.625" style="19" customWidth="1"/>
    <col min="2" max="2" width="2.5" style="19" customWidth="1"/>
    <col min="3" max="3" width="2.625" style="19" customWidth="1"/>
    <col min="4" max="4" width="6.5" style="19" customWidth="1"/>
    <col min="5" max="5" width="11.875" style="19" customWidth="1"/>
    <col min="6" max="6" width="6.125" style="19" customWidth="1"/>
    <col min="7" max="7" width="11.875" style="19" customWidth="1"/>
    <col min="8" max="9" width="7.5" style="19" customWidth="1"/>
    <col min="10" max="10" width="19.375" style="19" customWidth="1"/>
    <col min="11" max="11" width="8.625" style="19" customWidth="1"/>
    <col min="12" max="12" width="10.5" style="19" customWidth="1"/>
    <col min="13" max="13" width="8.25" style="43" customWidth="1"/>
    <col min="14" max="14" width="7.375" style="19" customWidth="1"/>
    <col min="15" max="15" width="19.125" style="19" customWidth="1"/>
    <col min="16" max="16" width="24.5" style="19" hidden="1" customWidth="1"/>
    <col min="17" max="17" width="9" style="19" hidden="1" customWidth="1"/>
    <col min="18" max="16384" width="9" style="19"/>
  </cols>
  <sheetData>
    <row r="1" spans="2:26" ht="21" customHeight="1">
      <c r="B1" s="15" t="s">
        <v>256</v>
      </c>
      <c r="C1" s="42"/>
      <c r="D1" s="42"/>
      <c r="E1" s="42"/>
      <c r="F1" s="42"/>
      <c r="G1" s="42"/>
      <c r="H1" s="42"/>
      <c r="I1" s="42"/>
      <c r="J1" s="42"/>
      <c r="K1" s="42"/>
      <c r="L1" s="42"/>
      <c r="M1" s="625"/>
      <c r="N1" s="625"/>
      <c r="O1" s="88"/>
      <c r="P1" s="88"/>
    </row>
    <row r="2" spans="2:26" s="24" customFormat="1" ht="21" customHeight="1">
      <c r="B2" s="351" t="s">
        <v>237</v>
      </c>
      <c r="C2" s="351"/>
      <c r="D2" s="351"/>
      <c r="E2" s="351"/>
      <c r="F2" s="351"/>
      <c r="G2" s="351"/>
      <c r="H2" s="351"/>
      <c r="I2" s="351"/>
      <c r="J2" s="351"/>
      <c r="K2" s="351"/>
      <c r="L2" s="351"/>
      <c r="M2" s="351"/>
      <c r="N2" s="351"/>
      <c r="O2" s="351"/>
      <c r="P2" s="78"/>
      <c r="Q2" s="3"/>
      <c r="R2" s="3"/>
      <c r="S2" s="3"/>
      <c r="T2" s="3"/>
      <c r="U2" s="3"/>
      <c r="V2" s="3"/>
      <c r="W2" s="3"/>
      <c r="X2" s="3"/>
      <c r="Y2" s="3"/>
      <c r="Z2" s="3"/>
    </row>
    <row r="3" spans="2:26" s="24" customFormat="1" ht="21" customHeight="1">
      <c r="B3" s="347" t="s">
        <v>388</v>
      </c>
      <c r="C3" s="347"/>
      <c r="D3" s="347"/>
      <c r="E3" s="347"/>
      <c r="F3" s="347"/>
      <c r="G3" s="347"/>
      <c r="H3" s="347"/>
      <c r="I3" s="347"/>
      <c r="J3" s="347"/>
      <c r="K3" s="347"/>
      <c r="L3" s="347"/>
      <c r="M3" s="347"/>
      <c r="N3" s="347"/>
      <c r="O3" s="347"/>
      <c r="P3" s="74"/>
      <c r="Q3" s="2"/>
      <c r="R3" s="2"/>
      <c r="S3" s="2"/>
      <c r="T3" s="2"/>
      <c r="U3" s="2"/>
      <c r="V3" s="2"/>
      <c r="W3" s="2"/>
      <c r="X3" s="2"/>
      <c r="Y3" s="2"/>
      <c r="Z3" s="2"/>
    </row>
    <row r="4" spans="2:26" ht="6.75" customHeight="1" thickBot="1">
      <c r="B4" s="626" t="s">
        <v>135</v>
      </c>
      <c r="C4" s="626"/>
      <c r="D4" s="626"/>
      <c r="E4" s="625"/>
      <c r="F4" s="627"/>
      <c r="G4" s="627"/>
      <c r="H4" s="627"/>
      <c r="I4" s="627"/>
      <c r="J4" s="627"/>
      <c r="K4" s="627"/>
      <c r="L4" s="627"/>
      <c r="M4" s="627"/>
      <c r="N4" s="627"/>
      <c r="O4" s="627"/>
      <c r="P4" s="11"/>
    </row>
    <row r="5" spans="2:26" ht="20.25" customHeight="1" thickBot="1">
      <c r="B5" s="628" t="s">
        <v>22</v>
      </c>
      <c r="C5" s="629"/>
      <c r="D5" s="629"/>
      <c r="E5" s="630"/>
      <c r="F5" s="631"/>
      <c r="G5" s="631"/>
      <c r="H5" s="631"/>
      <c r="I5" s="631"/>
      <c r="J5" s="631"/>
      <c r="K5" s="631"/>
      <c r="L5" s="631"/>
      <c r="M5" s="631"/>
      <c r="N5" s="631"/>
      <c r="O5" s="632"/>
      <c r="P5" s="291"/>
    </row>
    <row r="6" spans="2:26" ht="20.25" customHeight="1">
      <c r="B6" s="582" t="s">
        <v>242</v>
      </c>
      <c r="C6" s="583"/>
      <c r="D6" s="584"/>
      <c r="E6" s="605" t="s">
        <v>384</v>
      </c>
      <c r="F6" s="618" t="s">
        <v>385</v>
      </c>
      <c r="G6" s="619"/>
      <c r="H6" s="620"/>
      <c r="I6" s="665"/>
      <c r="J6" s="666"/>
      <c r="K6" s="666"/>
      <c r="L6" s="666"/>
      <c r="M6" s="666"/>
      <c r="N6" s="666"/>
      <c r="O6" s="667"/>
      <c r="P6" s="291"/>
    </row>
    <row r="7" spans="2:26" ht="20.25" customHeight="1">
      <c r="B7" s="595"/>
      <c r="C7" s="596"/>
      <c r="D7" s="406"/>
      <c r="E7" s="606"/>
      <c r="F7" s="615" t="s">
        <v>151</v>
      </c>
      <c r="G7" s="623"/>
      <c r="H7" s="624"/>
      <c r="I7" s="668"/>
      <c r="J7" s="669"/>
      <c r="K7" s="669"/>
      <c r="L7" s="669"/>
      <c r="M7" s="669"/>
      <c r="N7" s="669"/>
      <c r="O7" s="670"/>
      <c r="P7" s="291"/>
    </row>
    <row r="8" spans="2:26" ht="20.25" customHeight="1">
      <c r="B8" s="595"/>
      <c r="C8" s="596"/>
      <c r="D8" s="406"/>
      <c r="E8" s="606"/>
      <c r="F8" s="615" t="s">
        <v>164</v>
      </c>
      <c r="G8" s="616"/>
      <c r="H8" s="617"/>
      <c r="I8" s="183" t="s">
        <v>153</v>
      </c>
      <c r="J8" s="182"/>
      <c r="K8" s="635"/>
      <c r="L8" s="633"/>
      <c r="M8" s="633"/>
      <c r="N8" s="633"/>
      <c r="O8" s="636"/>
      <c r="P8" s="291"/>
    </row>
    <row r="9" spans="2:26" ht="20.25" customHeight="1">
      <c r="B9" s="595"/>
      <c r="C9" s="596"/>
      <c r="D9" s="406"/>
      <c r="E9" s="606"/>
      <c r="F9" s="615" t="s">
        <v>163</v>
      </c>
      <c r="G9" s="616"/>
      <c r="H9" s="617"/>
      <c r="I9" s="637"/>
      <c r="J9" s="638"/>
      <c r="K9" s="638"/>
      <c r="L9" s="639"/>
      <c r="M9" s="317" t="s">
        <v>162</v>
      </c>
      <c r="N9" s="633"/>
      <c r="O9" s="634"/>
      <c r="P9" s="292"/>
    </row>
    <row r="10" spans="2:26" ht="20.25" customHeight="1">
      <c r="B10" s="595"/>
      <c r="C10" s="596"/>
      <c r="D10" s="406"/>
      <c r="E10" s="606"/>
      <c r="F10" s="615" t="s">
        <v>239</v>
      </c>
      <c r="G10" s="616"/>
      <c r="H10" s="617"/>
      <c r="I10" s="643"/>
      <c r="J10" s="644"/>
      <c r="K10" s="644"/>
      <c r="L10" s="644"/>
      <c r="M10" s="644"/>
      <c r="N10" s="644"/>
      <c r="O10" s="645"/>
      <c r="P10" s="293"/>
    </row>
    <row r="11" spans="2:26" ht="20.25" customHeight="1">
      <c r="B11" s="595"/>
      <c r="C11" s="596"/>
      <c r="D11" s="406"/>
      <c r="E11" s="606"/>
      <c r="F11" s="640" t="s">
        <v>424</v>
      </c>
      <c r="G11" s="641"/>
      <c r="H11" s="642"/>
      <c r="I11" s="646"/>
      <c r="J11" s="647"/>
      <c r="K11" s="647"/>
      <c r="L11" s="647"/>
      <c r="M11" s="647"/>
      <c r="N11" s="647"/>
      <c r="O11" s="648"/>
      <c r="P11" s="293"/>
      <c r="R11" s="19" t="s">
        <v>445</v>
      </c>
    </row>
    <row r="12" spans="2:26" ht="20.25" customHeight="1">
      <c r="B12" s="595"/>
      <c r="C12" s="596"/>
      <c r="D12" s="406"/>
      <c r="E12" s="606"/>
      <c r="F12" s="608" t="s">
        <v>599</v>
      </c>
      <c r="G12" s="609"/>
      <c r="H12" s="610"/>
      <c r="I12" s="656" t="s">
        <v>386</v>
      </c>
      <c r="J12" s="657"/>
      <c r="K12" s="657"/>
      <c r="L12" s="657"/>
      <c r="M12" s="657"/>
      <c r="N12" s="657"/>
      <c r="O12" s="658"/>
      <c r="P12" s="294"/>
    </row>
    <row r="13" spans="2:26" ht="20.25" customHeight="1">
      <c r="B13" s="595"/>
      <c r="C13" s="596"/>
      <c r="D13" s="406"/>
      <c r="E13" s="606"/>
      <c r="F13" s="611"/>
      <c r="G13" s="612"/>
      <c r="H13" s="613"/>
      <c r="I13" s="659"/>
      <c r="J13" s="660"/>
      <c r="K13" s="660"/>
      <c r="L13" s="660"/>
      <c r="M13" s="660"/>
      <c r="N13" s="660"/>
      <c r="O13" s="661"/>
      <c r="P13" s="291"/>
    </row>
    <row r="14" spans="2:26" ht="20.25" customHeight="1">
      <c r="B14" s="595"/>
      <c r="C14" s="596"/>
      <c r="D14" s="406"/>
      <c r="E14" s="606"/>
      <c r="F14" s="608" t="s">
        <v>160</v>
      </c>
      <c r="G14" s="609"/>
      <c r="H14" s="610"/>
      <c r="I14" s="656" t="s">
        <v>159</v>
      </c>
      <c r="J14" s="657"/>
      <c r="K14" s="657"/>
      <c r="L14" s="657"/>
      <c r="M14" s="657"/>
      <c r="N14" s="657"/>
      <c r="O14" s="658"/>
      <c r="P14" s="294"/>
    </row>
    <row r="15" spans="2:26" ht="20.25" customHeight="1">
      <c r="B15" s="595"/>
      <c r="C15" s="596"/>
      <c r="D15" s="406"/>
      <c r="E15" s="607"/>
      <c r="F15" s="611"/>
      <c r="G15" s="612"/>
      <c r="H15" s="613"/>
      <c r="I15" s="662"/>
      <c r="J15" s="663"/>
      <c r="K15" s="663"/>
      <c r="L15" s="663"/>
      <c r="M15" s="663"/>
      <c r="N15" s="663"/>
      <c r="O15" s="664"/>
      <c r="P15" s="291"/>
    </row>
    <row r="16" spans="2:26" ht="20.25" customHeight="1">
      <c r="B16" s="595"/>
      <c r="C16" s="596"/>
      <c r="D16" s="406"/>
      <c r="E16" s="600" t="s">
        <v>158</v>
      </c>
      <c r="F16" s="615" t="s">
        <v>157</v>
      </c>
      <c r="G16" s="616"/>
      <c r="H16" s="617"/>
      <c r="I16" s="637"/>
      <c r="J16" s="638"/>
      <c r="K16" s="638"/>
      <c r="L16" s="638"/>
      <c r="M16" s="638"/>
      <c r="N16" s="638"/>
      <c r="O16" s="650"/>
      <c r="P16" s="291"/>
    </row>
    <row r="17" spans="2:19" ht="20.25" customHeight="1">
      <c r="B17" s="595"/>
      <c r="C17" s="596"/>
      <c r="D17" s="406"/>
      <c r="E17" s="601"/>
      <c r="F17" s="615" t="s">
        <v>156</v>
      </c>
      <c r="G17" s="616"/>
      <c r="H17" s="617"/>
      <c r="I17" s="637"/>
      <c r="J17" s="638"/>
      <c r="K17" s="638"/>
      <c r="L17" s="638"/>
      <c r="M17" s="638"/>
      <c r="N17" s="638"/>
      <c r="O17" s="650"/>
      <c r="P17" s="291"/>
    </row>
    <row r="18" spans="2:19" ht="20.25" customHeight="1">
      <c r="B18" s="595"/>
      <c r="C18" s="596"/>
      <c r="D18" s="406"/>
      <c r="E18" s="601"/>
      <c r="F18" s="615" t="s">
        <v>150</v>
      </c>
      <c r="G18" s="616"/>
      <c r="H18" s="617"/>
      <c r="I18" s="637"/>
      <c r="J18" s="639"/>
      <c r="K18" s="46" t="s">
        <v>441</v>
      </c>
      <c r="L18" s="635"/>
      <c r="M18" s="633"/>
      <c r="N18" s="633"/>
      <c r="O18" s="636"/>
      <c r="P18" s="14"/>
    </row>
    <row r="19" spans="2:19" ht="20.25" customHeight="1">
      <c r="B19" s="595"/>
      <c r="C19" s="596"/>
      <c r="D19" s="406"/>
      <c r="E19" s="601"/>
      <c r="F19" s="615" t="s">
        <v>154</v>
      </c>
      <c r="G19" s="616"/>
      <c r="H19" s="617"/>
      <c r="I19" s="183" t="s">
        <v>153</v>
      </c>
      <c r="J19" s="181"/>
      <c r="K19" s="635"/>
      <c r="L19" s="633"/>
      <c r="M19" s="633"/>
      <c r="N19" s="633"/>
      <c r="O19" s="636"/>
      <c r="P19" s="291"/>
    </row>
    <row r="20" spans="2:19" ht="20.25" customHeight="1">
      <c r="B20" s="595"/>
      <c r="C20" s="596"/>
      <c r="D20" s="406"/>
      <c r="E20" s="601"/>
      <c r="F20" s="615" t="s">
        <v>149</v>
      </c>
      <c r="G20" s="616"/>
      <c r="H20" s="617"/>
      <c r="I20" s="651"/>
      <c r="J20" s="652"/>
      <c r="K20" s="45" t="s">
        <v>152</v>
      </c>
      <c r="L20" s="635"/>
      <c r="M20" s="654"/>
      <c r="N20" s="654"/>
      <c r="O20" s="655"/>
      <c r="P20" s="291"/>
    </row>
    <row r="21" spans="2:19" ht="20.25" customHeight="1">
      <c r="B21" s="595"/>
      <c r="C21" s="596"/>
      <c r="D21" s="406"/>
      <c r="E21" s="614"/>
      <c r="F21" s="621" t="s">
        <v>148</v>
      </c>
      <c r="G21" s="622"/>
      <c r="H21" s="622"/>
      <c r="I21" s="653"/>
      <c r="J21" s="638"/>
      <c r="K21" s="638"/>
      <c r="L21" s="638"/>
      <c r="M21" s="638"/>
      <c r="N21" s="638"/>
      <c r="O21" s="650"/>
      <c r="P21" s="291"/>
    </row>
    <row r="22" spans="2:19" ht="20.25" customHeight="1">
      <c r="B22" s="595"/>
      <c r="C22" s="596"/>
      <c r="D22" s="406"/>
      <c r="E22" s="600" t="s">
        <v>427</v>
      </c>
      <c r="F22" s="81"/>
      <c r="G22" s="572" t="s">
        <v>252</v>
      </c>
      <c r="H22" s="572"/>
      <c r="I22" s="86"/>
      <c r="J22" s="569" t="s">
        <v>243</v>
      </c>
      <c r="K22" s="570"/>
      <c r="L22" s="570"/>
      <c r="M22" s="570"/>
      <c r="N22" s="570"/>
      <c r="O22" s="571"/>
      <c r="P22" s="115" t="b">
        <v>0</v>
      </c>
      <c r="Q22" s="116" t="s">
        <v>306</v>
      </c>
      <c r="R22" s="257"/>
      <c r="S22" s="8"/>
    </row>
    <row r="23" spans="2:19" ht="20.25" customHeight="1">
      <c r="B23" s="595"/>
      <c r="C23" s="596"/>
      <c r="D23" s="406"/>
      <c r="E23" s="601"/>
      <c r="F23" s="82"/>
      <c r="G23" s="572" t="s">
        <v>253</v>
      </c>
      <c r="H23" s="572"/>
      <c r="I23" s="80"/>
      <c r="J23" s="569" t="s">
        <v>244</v>
      </c>
      <c r="K23" s="570"/>
      <c r="L23" s="570"/>
      <c r="M23" s="148"/>
      <c r="N23" s="148"/>
      <c r="O23" s="149"/>
      <c r="P23" s="115" t="b">
        <v>0</v>
      </c>
      <c r="Q23" s="116" t="s">
        <v>307</v>
      </c>
      <c r="R23" s="257"/>
      <c r="S23" s="8"/>
    </row>
    <row r="24" spans="2:19" ht="20.25" customHeight="1">
      <c r="B24" s="595"/>
      <c r="C24" s="596"/>
      <c r="D24" s="406"/>
      <c r="E24" s="601"/>
      <c r="F24" s="82"/>
      <c r="G24" s="572" t="s">
        <v>254</v>
      </c>
      <c r="H24" s="572"/>
      <c r="I24" s="80"/>
      <c r="J24" s="569" t="s">
        <v>245</v>
      </c>
      <c r="K24" s="570"/>
      <c r="L24" s="570"/>
      <c r="M24" s="570"/>
      <c r="N24" s="570"/>
      <c r="O24" s="571"/>
      <c r="P24" s="115" t="b">
        <v>0</v>
      </c>
      <c r="Q24" s="116" t="s">
        <v>308</v>
      </c>
      <c r="R24" s="257"/>
      <c r="S24" s="8"/>
    </row>
    <row r="25" spans="2:19" ht="20.25" customHeight="1">
      <c r="B25" s="595"/>
      <c r="C25" s="596"/>
      <c r="D25" s="406"/>
      <c r="E25" s="601"/>
      <c r="F25" s="82"/>
      <c r="G25" s="572" t="s">
        <v>255</v>
      </c>
      <c r="H25" s="572"/>
      <c r="I25" s="86"/>
      <c r="J25" s="569" t="s">
        <v>601</v>
      </c>
      <c r="K25" s="570"/>
      <c r="L25" s="570"/>
      <c r="M25" s="570"/>
      <c r="N25" s="570"/>
      <c r="O25" s="571"/>
      <c r="P25" s="115" t="b">
        <v>0</v>
      </c>
      <c r="Q25" s="116" t="s">
        <v>309</v>
      </c>
      <c r="R25" s="258"/>
      <c r="S25" s="8"/>
    </row>
    <row r="26" spans="2:19" ht="20.25" customHeight="1">
      <c r="B26" s="595"/>
      <c r="C26" s="596"/>
      <c r="D26" s="406"/>
      <c r="E26" s="601"/>
      <c r="F26" s="87"/>
      <c r="G26" s="572" t="s">
        <v>246</v>
      </c>
      <c r="H26" s="572"/>
      <c r="I26" s="569" t="s">
        <v>423</v>
      </c>
      <c r="J26" s="570"/>
      <c r="K26" s="570"/>
      <c r="L26" s="604"/>
      <c r="M26" s="566"/>
      <c r="N26" s="567"/>
      <c r="O26" s="568"/>
      <c r="P26" s="115" t="b">
        <v>0</v>
      </c>
      <c r="Q26" s="116" t="s">
        <v>310</v>
      </c>
      <c r="R26" s="257"/>
      <c r="S26" s="8"/>
    </row>
    <row r="27" spans="2:19" ht="26.25" customHeight="1">
      <c r="B27" s="595"/>
      <c r="C27" s="596"/>
      <c r="D27" s="406"/>
      <c r="E27" s="601"/>
      <c r="F27" s="83"/>
      <c r="G27" s="572" t="s">
        <v>247</v>
      </c>
      <c r="H27" s="572"/>
      <c r="I27" s="572"/>
      <c r="J27" s="572"/>
      <c r="K27" s="572"/>
      <c r="L27" s="572"/>
      <c r="M27" s="572"/>
      <c r="N27" s="572"/>
      <c r="O27" s="603"/>
      <c r="P27" s="115" t="b">
        <v>0</v>
      </c>
      <c r="Q27" s="116" t="s">
        <v>311</v>
      </c>
      <c r="R27" s="257"/>
      <c r="S27" s="8"/>
    </row>
    <row r="28" spans="2:19" ht="47.25" customHeight="1">
      <c r="B28" s="595"/>
      <c r="C28" s="596"/>
      <c r="D28" s="406"/>
      <c r="E28" s="601"/>
      <c r="F28" s="84"/>
      <c r="G28" s="574"/>
      <c r="H28" s="574"/>
      <c r="I28" s="574"/>
      <c r="J28" s="574"/>
      <c r="K28" s="574"/>
      <c r="L28" s="574"/>
      <c r="M28" s="574"/>
      <c r="N28" s="574"/>
      <c r="O28" s="575"/>
      <c r="P28" s="115" t="b">
        <v>0</v>
      </c>
      <c r="Q28" s="116" t="s">
        <v>312</v>
      </c>
      <c r="R28" s="257"/>
      <c r="S28" s="8"/>
    </row>
    <row r="29" spans="2:19" ht="20.25" customHeight="1">
      <c r="B29" s="595"/>
      <c r="C29" s="596"/>
      <c r="D29" s="406"/>
      <c r="E29" s="601"/>
      <c r="F29" s="209"/>
      <c r="G29" s="563" t="s">
        <v>248</v>
      </c>
      <c r="H29" s="573"/>
      <c r="I29" s="150"/>
      <c r="J29" s="563" t="s">
        <v>249</v>
      </c>
      <c r="K29" s="564"/>
      <c r="L29" s="573"/>
      <c r="M29" s="85" t="s">
        <v>250</v>
      </c>
      <c r="N29" s="593"/>
      <c r="O29" s="594"/>
      <c r="P29" s="115" t="b">
        <v>0</v>
      </c>
      <c r="Q29" s="116" t="s">
        <v>313</v>
      </c>
      <c r="R29" s="257"/>
      <c r="S29" s="8"/>
    </row>
    <row r="30" spans="2:19" ht="25.5" customHeight="1">
      <c r="B30" s="595"/>
      <c r="C30" s="596"/>
      <c r="D30" s="406"/>
      <c r="E30" s="601"/>
      <c r="F30" s="210"/>
      <c r="G30" s="563" t="s">
        <v>251</v>
      </c>
      <c r="H30" s="564"/>
      <c r="I30" s="564"/>
      <c r="J30" s="564"/>
      <c r="K30" s="564"/>
      <c r="L30" s="564"/>
      <c r="M30" s="564"/>
      <c r="N30" s="564"/>
      <c r="O30" s="565"/>
      <c r="P30" s="115" t="b">
        <v>0</v>
      </c>
      <c r="Q30" s="116" t="s">
        <v>314</v>
      </c>
      <c r="R30" s="257"/>
      <c r="S30" s="8"/>
    </row>
    <row r="31" spans="2:19" ht="45" customHeight="1" thickBot="1">
      <c r="B31" s="585"/>
      <c r="C31" s="586"/>
      <c r="D31" s="587"/>
      <c r="E31" s="602"/>
      <c r="F31" s="281"/>
      <c r="G31" s="591"/>
      <c r="H31" s="591"/>
      <c r="I31" s="591"/>
      <c r="J31" s="591"/>
      <c r="K31" s="591"/>
      <c r="L31" s="591"/>
      <c r="M31" s="591"/>
      <c r="N31" s="591"/>
      <c r="O31" s="592"/>
      <c r="P31" s="115" t="b">
        <v>0</v>
      </c>
      <c r="Q31" s="116" t="s">
        <v>315</v>
      </c>
      <c r="R31" s="257"/>
      <c r="S31" s="8"/>
    </row>
    <row r="32" spans="2:19" ht="54.75" customHeight="1" thickBot="1">
      <c r="B32" s="649" t="s">
        <v>141</v>
      </c>
      <c r="C32" s="602"/>
      <c r="D32" s="602"/>
      <c r="E32" s="602"/>
      <c r="F32" s="579"/>
      <c r="G32" s="598"/>
      <c r="H32" s="598"/>
      <c r="I32" s="598"/>
      <c r="J32" s="598"/>
      <c r="K32" s="598"/>
      <c r="L32" s="598"/>
      <c r="M32" s="598"/>
      <c r="N32" s="598"/>
      <c r="O32" s="599"/>
      <c r="P32" s="115" t="b">
        <v>0</v>
      </c>
      <c r="Q32" s="286" t="s">
        <v>583</v>
      </c>
    </row>
    <row r="33" spans="2:17" ht="18.75" customHeight="1">
      <c r="B33" s="595" t="s">
        <v>139</v>
      </c>
      <c r="C33" s="596"/>
      <c r="D33" s="596"/>
      <c r="E33" s="406"/>
      <c r="F33" s="588" t="s">
        <v>216</v>
      </c>
      <c r="G33" s="589"/>
      <c r="H33" s="589"/>
      <c r="I33" s="589"/>
      <c r="J33" s="589"/>
      <c r="K33" s="589"/>
      <c r="L33" s="589"/>
      <c r="M33" s="597"/>
      <c r="N33" s="597"/>
      <c r="O33" s="590"/>
      <c r="P33" s="115" t="b">
        <v>0</v>
      </c>
      <c r="Q33" s="286" t="s">
        <v>582</v>
      </c>
    </row>
    <row r="34" spans="2:17" ht="42.75" customHeight="1" thickBot="1">
      <c r="B34" s="585"/>
      <c r="C34" s="586"/>
      <c r="D34" s="586"/>
      <c r="E34" s="587"/>
      <c r="F34" s="579"/>
      <c r="G34" s="598"/>
      <c r="H34" s="598"/>
      <c r="I34" s="598"/>
      <c r="J34" s="598"/>
      <c r="K34" s="598"/>
      <c r="L34" s="598"/>
      <c r="M34" s="598"/>
      <c r="N34" s="598"/>
      <c r="O34" s="599"/>
      <c r="P34" s="114"/>
    </row>
    <row r="35" spans="2:17" ht="33.75" customHeight="1">
      <c r="B35" s="582" t="s">
        <v>138</v>
      </c>
      <c r="C35" s="583"/>
      <c r="D35" s="583"/>
      <c r="E35" s="584"/>
      <c r="F35" s="588" t="s">
        <v>418</v>
      </c>
      <c r="G35" s="589"/>
      <c r="H35" s="589"/>
      <c r="I35" s="589"/>
      <c r="J35" s="589"/>
      <c r="K35" s="589"/>
      <c r="L35" s="589"/>
      <c r="M35" s="589"/>
      <c r="N35" s="589"/>
      <c r="O35" s="590"/>
      <c r="P35" s="287"/>
    </row>
    <row r="36" spans="2:17" ht="60.75" customHeight="1" thickBot="1">
      <c r="B36" s="585"/>
      <c r="C36" s="586"/>
      <c r="D36" s="586"/>
      <c r="E36" s="587"/>
      <c r="F36" s="579"/>
      <c r="G36" s="580"/>
      <c r="H36" s="580"/>
      <c r="I36" s="580"/>
      <c r="J36" s="580"/>
      <c r="K36" s="580"/>
      <c r="L36" s="580"/>
      <c r="M36" s="580"/>
      <c r="N36" s="580"/>
      <c r="O36" s="581"/>
      <c r="P36" s="114"/>
    </row>
    <row r="37" spans="2:17" ht="18.75" customHeight="1">
      <c r="B37" s="582" t="s">
        <v>137</v>
      </c>
      <c r="C37" s="583"/>
      <c r="D37" s="583"/>
      <c r="E37" s="584"/>
      <c r="F37" s="588" t="s">
        <v>420</v>
      </c>
      <c r="G37" s="589"/>
      <c r="H37" s="589"/>
      <c r="I37" s="589"/>
      <c r="J37" s="589"/>
      <c r="K37" s="589"/>
      <c r="L37" s="589"/>
      <c r="M37" s="589"/>
      <c r="N37" s="589"/>
      <c r="O37" s="590"/>
      <c r="P37" s="287"/>
    </row>
    <row r="38" spans="2:17" ht="41.25" customHeight="1" thickBot="1">
      <c r="B38" s="585"/>
      <c r="C38" s="586"/>
      <c r="D38" s="586"/>
      <c r="E38" s="587"/>
      <c r="F38" s="579"/>
      <c r="G38" s="580"/>
      <c r="H38" s="580"/>
      <c r="I38" s="580"/>
      <c r="J38" s="580"/>
      <c r="K38" s="580"/>
      <c r="L38" s="580"/>
      <c r="M38" s="580"/>
      <c r="N38" s="580"/>
      <c r="O38" s="581"/>
      <c r="P38" s="114"/>
    </row>
    <row r="39" spans="2:17" ht="18.75" customHeight="1">
      <c r="B39" s="582" t="s">
        <v>136</v>
      </c>
      <c r="C39" s="583"/>
      <c r="D39" s="583"/>
      <c r="E39" s="584"/>
      <c r="F39" s="576" t="s">
        <v>421</v>
      </c>
      <c r="G39" s="577"/>
      <c r="H39" s="577"/>
      <c r="I39" s="577"/>
      <c r="J39" s="577"/>
      <c r="K39" s="577"/>
      <c r="L39" s="577"/>
      <c r="M39" s="577"/>
      <c r="N39" s="577"/>
      <c r="O39" s="578"/>
      <c r="P39" s="287"/>
    </row>
    <row r="40" spans="2:17" ht="47.25" customHeight="1" thickBot="1">
      <c r="B40" s="585"/>
      <c r="C40" s="586"/>
      <c r="D40" s="586"/>
      <c r="E40" s="587"/>
      <c r="F40" s="579"/>
      <c r="G40" s="580"/>
      <c r="H40" s="580"/>
      <c r="I40" s="580"/>
      <c r="J40" s="580"/>
      <c r="K40" s="580"/>
      <c r="L40" s="580"/>
      <c r="M40" s="580"/>
      <c r="N40" s="580"/>
      <c r="O40" s="581"/>
      <c r="P40" s="285"/>
    </row>
    <row r="41" spans="2:17">
      <c r="P41" s="8"/>
    </row>
    <row r="42" spans="2:17">
      <c r="P42" s="8"/>
    </row>
    <row r="43" spans="2:17">
      <c r="P43" s="8"/>
    </row>
    <row r="44" spans="2:17">
      <c r="P44" s="8"/>
    </row>
  </sheetData>
  <sheetProtection formatCells="0" formatColumns="0" formatRows="0" selectLockedCells="1"/>
  <mergeCells count="75">
    <mergeCell ref="B32:E32"/>
    <mergeCell ref="B6:D31"/>
    <mergeCell ref="I17:O17"/>
    <mergeCell ref="I18:J18"/>
    <mergeCell ref="I20:J20"/>
    <mergeCell ref="I21:O21"/>
    <mergeCell ref="L18:O18"/>
    <mergeCell ref="K19:O19"/>
    <mergeCell ref="L20:O20"/>
    <mergeCell ref="I12:O12"/>
    <mergeCell ref="I13:O13"/>
    <mergeCell ref="I14:O14"/>
    <mergeCell ref="I15:O15"/>
    <mergeCell ref="I16:O16"/>
    <mergeCell ref="I6:O6"/>
    <mergeCell ref="I7:O7"/>
    <mergeCell ref="N9:O9"/>
    <mergeCell ref="K8:O8"/>
    <mergeCell ref="I9:L9"/>
    <mergeCell ref="F11:H11"/>
    <mergeCell ref="F10:H10"/>
    <mergeCell ref="I10:O10"/>
    <mergeCell ref="I11:O11"/>
    <mergeCell ref="M1:N1"/>
    <mergeCell ref="B2:O2"/>
    <mergeCell ref="B3:O3"/>
    <mergeCell ref="B4:O4"/>
    <mergeCell ref="B5:E5"/>
    <mergeCell ref="F5:O5"/>
    <mergeCell ref="E6:E15"/>
    <mergeCell ref="F12:H13"/>
    <mergeCell ref="F14:H15"/>
    <mergeCell ref="E16:E21"/>
    <mergeCell ref="F16:H16"/>
    <mergeCell ref="F17:H17"/>
    <mergeCell ref="F6:H6"/>
    <mergeCell ref="F21:H21"/>
    <mergeCell ref="F20:H20"/>
    <mergeCell ref="F18:H18"/>
    <mergeCell ref="F19:H19"/>
    <mergeCell ref="F7:H7"/>
    <mergeCell ref="F8:H8"/>
    <mergeCell ref="F9:H9"/>
    <mergeCell ref="G31:O31"/>
    <mergeCell ref="N29:O29"/>
    <mergeCell ref="B37:E38"/>
    <mergeCell ref="F37:O37"/>
    <mergeCell ref="F38:O38"/>
    <mergeCell ref="B33:E34"/>
    <mergeCell ref="F33:O33"/>
    <mergeCell ref="F34:O34"/>
    <mergeCell ref="F32:O32"/>
    <mergeCell ref="E22:E31"/>
    <mergeCell ref="G27:O27"/>
    <mergeCell ref="J23:L23"/>
    <mergeCell ref="I26:L26"/>
    <mergeCell ref="J29:L29"/>
    <mergeCell ref="G26:H26"/>
    <mergeCell ref="G22:H22"/>
    <mergeCell ref="F39:O39"/>
    <mergeCell ref="F40:O40"/>
    <mergeCell ref="B39:E40"/>
    <mergeCell ref="B35:E36"/>
    <mergeCell ref="F35:O35"/>
    <mergeCell ref="F36:O36"/>
    <mergeCell ref="G30:O30"/>
    <mergeCell ref="M26:O26"/>
    <mergeCell ref="J22:O22"/>
    <mergeCell ref="J24:O24"/>
    <mergeCell ref="J25:O25"/>
    <mergeCell ref="G23:H23"/>
    <mergeCell ref="G24:H24"/>
    <mergeCell ref="G25:H25"/>
    <mergeCell ref="G29:H29"/>
    <mergeCell ref="G28:O28"/>
  </mergeCells>
  <phoneticPr fontId="22"/>
  <conditionalFormatting sqref="G28 G31">
    <cfRule type="expression" dxfId="28" priority="23">
      <formula>IF(#REF!=TRUE,1,2)=1</formula>
    </cfRule>
  </conditionalFormatting>
  <dataValidations count="3">
    <dataValidation type="list" allowBlank="1" showInputMessage="1" showErrorMessage="1" sqref="P11" xr:uid="{7C2CA1AB-28A7-4BE7-9A17-CD4A69F0AA30}">
      <formula1>"大企業,中堅企業,中小企業"</formula1>
    </dataValidation>
    <dataValidation type="list" allowBlank="1" showInputMessage="1" showErrorMessage="1" sqref="M26:O26" xr:uid="{A760A0E5-1F12-446A-8BDB-1E4A6E59256B}">
      <formula1>"ゴールド,シルバー,ブロンズ"</formula1>
    </dataValidation>
    <dataValidation type="list" allowBlank="1" showInputMessage="1" showErrorMessage="1" sqref="I11:O11" xr:uid="{7BA2F58A-F167-416C-AF7B-140CBD8CFB58}">
      <formula1>"中小企業,中小企業以外(注)"</formula1>
    </dataValidation>
  </dataValidations>
  <printOptions horizontalCentered="1"/>
  <pageMargins left="0.9055118110236221" right="0.70866141732283472" top="0.74803149606299213" bottom="0.74803149606299213"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51" r:id="rId4" name="Check Box 11">
              <controlPr defaultSize="0" autoFill="0" autoLine="0" autoPict="0">
                <anchor moveWithCells="1">
                  <from>
                    <xdr:col>5</xdr:col>
                    <xdr:colOff>133350</xdr:colOff>
                    <xdr:row>20</xdr:row>
                    <xdr:rowOff>228600</xdr:rowOff>
                  </from>
                  <to>
                    <xdr:col>5</xdr:col>
                    <xdr:colOff>438150</xdr:colOff>
                    <xdr:row>22</xdr:row>
                    <xdr:rowOff>38100</xdr:rowOff>
                  </to>
                </anchor>
              </controlPr>
            </control>
          </mc:Choice>
        </mc:AlternateContent>
        <mc:AlternateContent xmlns:mc="http://schemas.openxmlformats.org/markup-compatibility/2006">
          <mc:Choice Requires="x14">
            <control shapeId="35853" r:id="rId5" name="Check Box 13">
              <controlPr defaultSize="0" autoFill="0" autoLine="0" autoPict="0">
                <anchor moveWithCells="1">
                  <from>
                    <xdr:col>5</xdr:col>
                    <xdr:colOff>133350</xdr:colOff>
                    <xdr:row>22</xdr:row>
                    <xdr:rowOff>47625</xdr:rowOff>
                  </from>
                  <to>
                    <xdr:col>5</xdr:col>
                    <xdr:colOff>352425</xdr:colOff>
                    <xdr:row>22</xdr:row>
                    <xdr:rowOff>219075</xdr:rowOff>
                  </to>
                </anchor>
              </controlPr>
            </control>
          </mc:Choice>
        </mc:AlternateContent>
        <mc:AlternateContent xmlns:mc="http://schemas.openxmlformats.org/markup-compatibility/2006">
          <mc:Choice Requires="x14">
            <control shapeId="35855" r:id="rId6" name="Check Box 15">
              <controlPr defaultSize="0" autoFill="0" autoLine="0" autoPict="0">
                <anchor moveWithCells="1">
                  <from>
                    <xdr:col>5</xdr:col>
                    <xdr:colOff>133350</xdr:colOff>
                    <xdr:row>23</xdr:row>
                    <xdr:rowOff>47625</xdr:rowOff>
                  </from>
                  <to>
                    <xdr:col>5</xdr:col>
                    <xdr:colOff>352425</xdr:colOff>
                    <xdr:row>23</xdr:row>
                    <xdr:rowOff>219075</xdr:rowOff>
                  </to>
                </anchor>
              </controlPr>
            </control>
          </mc:Choice>
        </mc:AlternateContent>
        <mc:AlternateContent xmlns:mc="http://schemas.openxmlformats.org/markup-compatibility/2006">
          <mc:Choice Requires="x14">
            <control shapeId="35857" r:id="rId7" name="Check Box 17">
              <controlPr defaultSize="0" autoFill="0" autoLine="0" autoPict="0">
                <anchor moveWithCells="1">
                  <from>
                    <xdr:col>5</xdr:col>
                    <xdr:colOff>133350</xdr:colOff>
                    <xdr:row>24</xdr:row>
                    <xdr:rowOff>47625</xdr:rowOff>
                  </from>
                  <to>
                    <xdr:col>5</xdr:col>
                    <xdr:colOff>352425</xdr:colOff>
                    <xdr:row>24</xdr:row>
                    <xdr:rowOff>219075</xdr:rowOff>
                  </to>
                </anchor>
              </controlPr>
            </control>
          </mc:Choice>
        </mc:AlternateContent>
        <mc:AlternateContent xmlns:mc="http://schemas.openxmlformats.org/markup-compatibility/2006">
          <mc:Choice Requires="x14">
            <control shapeId="35858" r:id="rId8" name="Check Box 18">
              <controlPr defaultSize="0" autoFill="0" autoLine="0" autoPict="0">
                <anchor moveWithCells="1">
                  <from>
                    <xdr:col>5</xdr:col>
                    <xdr:colOff>133350</xdr:colOff>
                    <xdr:row>26</xdr:row>
                    <xdr:rowOff>47625</xdr:rowOff>
                  </from>
                  <to>
                    <xdr:col>5</xdr:col>
                    <xdr:colOff>352425</xdr:colOff>
                    <xdr:row>26</xdr:row>
                    <xdr:rowOff>219075</xdr:rowOff>
                  </to>
                </anchor>
              </controlPr>
            </control>
          </mc:Choice>
        </mc:AlternateContent>
        <mc:AlternateContent xmlns:mc="http://schemas.openxmlformats.org/markup-compatibility/2006">
          <mc:Choice Requires="x14">
            <control shapeId="35861" r:id="rId9" name="Check Box 21">
              <controlPr defaultSize="0" autoFill="0" autoLine="0" autoPict="0">
                <anchor moveWithCells="1">
                  <from>
                    <xdr:col>5</xdr:col>
                    <xdr:colOff>133350</xdr:colOff>
                    <xdr:row>28</xdr:row>
                    <xdr:rowOff>47625</xdr:rowOff>
                  </from>
                  <to>
                    <xdr:col>5</xdr:col>
                    <xdr:colOff>352425</xdr:colOff>
                    <xdr:row>28</xdr:row>
                    <xdr:rowOff>219075</xdr:rowOff>
                  </to>
                </anchor>
              </controlPr>
            </control>
          </mc:Choice>
        </mc:AlternateContent>
        <mc:AlternateContent xmlns:mc="http://schemas.openxmlformats.org/markup-compatibility/2006">
          <mc:Choice Requires="x14">
            <control shapeId="35871" r:id="rId10" name="Check Box 31">
              <controlPr defaultSize="0" autoFill="0" autoLine="0" autoPict="0">
                <anchor moveWithCells="1">
                  <from>
                    <xdr:col>8</xdr:col>
                    <xdr:colOff>190500</xdr:colOff>
                    <xdr:row>24</xdr:row>
                    <xdr:rowOff>47625</xdr:rowOff>
                  </from>
                  <to>
                    <xdr:col>8</xdr:col>
                    <xdr:colOff>409575</xdr:colOff>
                    <xdr:row>24</xdr:row>
                    <xdr:rowOff>219075</xdr:rowOff>
                  </to>
                </anchor>
              </controlPr>
            </control>
          </mc:Choice>
        </mc:AlternateContent>
        <mc:AlternateContent xmlns:mc="http://schemas.openxmlformats.org/markup-compatibility/2006">
          <mc:Choice Requires="x14">
            <control shapeId="35880" r:id="rId11" name="Check Box 40">
              <controlPr defaultSize="0" autoFill="0" autoLine="0" autoPict="0">
                <anchor moveWithCells="1">
                  <from>
                    <xdr:col>8</xdr:col>
                    <xdr:colOff>190500</xdr:colOff>
                    <xdr:row>21</xdr:row>
                    <xdr:rowOff>57150</xdr:rowOff>
                  </from>
                  <to>
                    <xdr:col>8</xdr:col>
                    <xdr:colOff>409575</xdr:colOff>
                    <xdr:row>21</xdr:row>
                    <xdr:rowOff>228600</xdr:rowOff>
                  </to>
                </anchor>
              </controlPr>
            </control>
          </mc:Choice>
        </mc:AlternateContent>
        <mc:AlternateContent xmlns:mc="http://schemas.openxmlformats.org/markup-compatibility/2006">
          <mc:Choice Requires="x14">
            <control shapeId="35882" r:id="rId12" name="Check Box 42">
              <controlPr defaultSize="0" autoFill="0" autoLine="0" autoPict="0">
                <anchor moveWithCells="1">
                  <from>
                    <xdr:col>8</xdr:col>
                    <xdr:colOff>190500</xdr:colOff>
                    <xdr:row>22</xdr:row>
                    <xdr:rowOff>47625</xdr:rowOff>
                  </from>
                  <to>
                    <xdr:col>8</xdr:col>
                    <xdr:colOff>409575</xdr:colOff>
                    <xdr:row>22</xdr:row>
                    <xdr:rowOff>219075</xdr:rowOff>
                  </to>
                </anchor>
              </controlPr>
            </control>
          </mc:Choice>
        </mc:AlternateContent>
        <mc:AlternateContent xmlns:mc="http://schemas.openxmlformats.org/markup-compatibility/2006">
          <mc:Choice Requires="x14">
            <control shapeId="35883" r:id="rId13" name="Check Box 43">
              <controlPr defaultSize="0" autoFill="0" autoLine="0" autoPict="0">
                <anchor moveWithCells="1">
                  <from>
                    <xdr:col>8</xdr:col>
                    <xdr:colOff>190500</xdr:colOff>
                    <xdr:row>23</xdr:row>
                    <xdr:rowOff>38100</xdr:rowOff>
                  </from>
                  <to>
                    <xdr:col>8</xdr:col>
                    <xdr:colOff>409575</xdr:colOff>
                    <xdr:row>23</xdr:row>
                    <xdr:rowOff>209550</xdr:rowOff>
                  </to>
                </anchor>
              </controlPr>
            </control>
          </mc:Choice>
        </mc:AlternateContent>
        <mc:AlternateContent xmlns:mc="http://schemas.openxmlformats.org/markup-compatibility/2006">
          <mc:Choice Requires="x14">
            <control shapeId="35973" r:id="rId14" name="Check Box 133">
              <controlPr defaultSize="0" autoFill="0" autoLine="0" autoPict="0">
                <anchor moveWithCells="1">
                  <from>
                    <xdr:col>5</xdr:col>
                    <xdr:colOff>133350</xdr:colOff>
                    <xdr:row>25</xdr:row>
                    <xdr:rowOff>47625</xdr:rowOff>
                  </from>
                  <to>
                    <xdr:col>5</xdr:col>
                    <xdr:colOff>352425</xdr:colOff>
                    <xdr:row>25</xdr:row>
                    <xdr:rowOff>219075</xdr:rowOff>
                  </to>
                </anchor>
              </controlPr>
            </control>
          </mc:Choice>
        </mc:AlternateContent>
        <mc:AlternateContent xmlns:mc="http://schemas.openxmlformats.org/markup-compatibility/2006">
          <mc:Choice Requires="x14">
            <control shapeId="35981" r:id="rId15" name="Check Box 141">
              <controlPr defaultSize="0" autoFill="0" autoLine="0" autoPict="0">
                <anchor moveWithCells="1">
                  <from>
                    <xdr:col>8</xdr:col>
                    <xdr:colOff>190500</xdr:colOff>
                    <xdr:row>28</xdr:row>
                    <xdr:rowOff>47625</xdr:rowOff>
                  </from>
                  <to>
                    <xdr:col>8</xdr:col>
                    <xdr:colOff>409575</xdr:colOff>
                    <xdr:row>28</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39BE-5B0A-4CBF-91C8-94734BB3D12F}">
  <dimension ref="A1:R84"/>
  <sheetViews>
    <sheetView showGridLines="0" zoomScaleNormal="100" workbookViewId="0"/>
  </sheetViews>
  <sheetFormatPr defaultRowHeight="13.5"/>
  <cols>
    <col min="1" max="1" width="2.125" style="8" customWidth="1"/>
    <col min="2" max="4" width="4.375" style="8" customWidth="1"/>
    <col min="5" max="8" width="9" style="8"/>
    <col min="9" max="9" width="20.875" style="8" customWidth="1"/>
    <col min="10" max="10" width="9" style="8"/>
    <col min="11" max="11" width="16.125" style="8" bestFit="1" customWidth="1"/>
    <col min="12" max="15" width="9" style="8"/>
    <col min="16" max="19" width="0" style="8" hidden="1" customWidth="1"/>
    <col min="20" max="16384" width="9" style="8"/>
  </cols>
  <sheetData>
    <row r="1" spans="2:18" ht="42" customHeight="1" thickBot="1">
      <c r="B1" s="8" t="s">
        <v>453</v>
      </c>
    </row>
    <row r="2" spans="2:18" s="19" customFormat="1" ht="20.25" customHeight="1">
      <c r="B2" s="582" t="s">
        <v>454</v>
      </c>
      <c r="C2" s="583"/>
      <c r="D2" s="788"/>
      <c r="E2" s="779" t="s">
        <v>384</v>
      </c>
      <c r="F2" s="618" t="s">
        <v>385</v>
      </c>
      <c r="G2" s="619"/>
      <c r="H2" s="620"/>
      <c r="I2" s="708"/>
      <c r="J2" s="709"/>
      <c r="K2" s="709"/>
      <c r="L2" s="709"/>
      <c r="M2" s="709"/>
      <c r="N2" s="710"/>
    </row>
    <row r="3" spans="2:18" s="19" customFormat="1" ht="20.25" customHeight="1">
      <c r="B3" s="595"/>
      <c r="C3" s="596"/>
      <c r="D3" s="789"/>
      <c r="E3" s="780"/>
      <c r="F3" s="615" t="s">
        <v>151</v>
      </c>
      <c r="G3" s="749"/>
      <c r="H3" s="750"/>
      <c r="I3" s="751"/>
      <c r="J3" s="752"/>
      <c r="K3" s="752"/>
      <c r="L3" s="752"/>
      <c r="M3" s="752"/>
      <c r="N3" s="753"/>
    </row>
    <row r="4" spans="2:18" s="19" customFormat="1" ht="20.25" customHeight="1">
      <c r="B4" s="595"/>
      <c r="C4" s="596"/>
      <c r="D4" s="789"/>
      <c r="E4" s="780"/>
      <c r="F4" s="615" t="s">
        <v>164</v>
      </c>
      <c r="G4" s="616"/>
      <c r="H4" s="617"/>
      <c r="I4" s="48" t="s">
        <v>153</v>
      </c>
      <c r="J4" s="635"/>
      <c r="K4" s="633"/>
      <c r="L4" s="633"/>
      <c r="M4" s="633"/>
      <c r="N4" s="636"/>
    </row>
    <row r="5" spans="2:18" s="19" customFormat="1" ht="20.25" customHeight="1">
      <c r="B5" s="595"/>
      <c r="C5" s="596"/>
      <c r="D5" s="789"/>
      <c r="E5" s="780"/>
      <c r="F5" s="615" t="s">
        <v>163</v>
      </c>
      <c r="G5" s="616"/>
      <c r="H5" s="617"/>
      <c r="I5" s="635"/>
      <c r="J5" s="747"/>
      <c r="K5" s="747"/>
      <c r="L5" s="45" t="s">
        <v>162</v>
      </c>
      <c r="M5" s="633"/>
      <c r="N5" s="748"/>
    </row>
    <row r="6" spans="2:18" s="19" customFormat="1" ht="20.25" customHeight="1">
      <c r="B6" s="595"/>
      <c r="C6" s="596"/>
      <c r="D6" s="789"/>
      <c r="E6" s="780"/>
      <c r="F6" s="615" t="s">
        <v>239</v>
      </c>
      <c r="G6" s="616"/>
      <c r="H6" s="617"/>
      <c r="I6" s="754"/>
      <c r="J6" s="755"/>
      <c r="K6" s="755"/>
      <c r="L6" s="755"/>
      <c r="M6" s="755"/>
      <c r="N6" s="756"/>
    </row>
    <row r="7" spans="2:18" s="19" customFormat="1" ht="20.25" customHeight="1">
      <c r="B7" s="595"/>
      <c r="C7" s="596"/>
      <c r="D7" s="789"/>
      <c r="E7" s="780"/>
      <c r="F7" s="640" t="s">
        <v>424</v>
      </c>
      <c r="G7" s="641"/>
      <c r="H7" s="642"/>
      <c r="I7" s="757"/>
      <c r="J7" s="758"/>
      <c r="K7" s="758"/>
      <c r="L7" s="758"/>
      <c r="M7" s="758"/>
      <c r="N7" s="759"/>
      <c r="O7" s="19" t="s">
        <v>445</v>
      </c>
    </row>
    <row r="8" spans="2:18" s="19" customFormat="1" ht="20.25" customHeight="1">
      <c r="B8" s="595"/>
      <c r="C8" s="596"/>
      <c r="D8" s="789"/>
      <c r="E8" s="780"/>
      <c r="F8" s="608" t="s">
        <v>161</v>
      </c>
      <c r="G8" s="609"/>
      <c r="H8" s="610"/>
      <c r="I8" s="656" t="s">
        <v>387</v>
      </c>
      <c r="J8" s="657"/>
      <c r="K8" s="657"/>
      <c r="L8" s="657"/>
      <c r="M8" s="657"/>
      <c r="N8" s="658"/>
    </row>
    <row r="9" spans="2:18" s="19" customFormat="1" ht="20.25" customHeight="1">
      <c r="B9" s="595"/>
      <c r="C9" s="596"/>
      <c r="D9" s="789"/>
      <c r="E9" s="780"/>
      <c r="F9" s="611"/>
      <c r="G9" s="612"/>
      <c r="H9" s="613"/>
      <c r="I9" s="674"/>
      <c r="J9" s="765"/>
      <c r="K9" s="765"/>
      <c r="L9" s="765"/>
      <c r="M9" s="765"/>
      <c r="N9" s="766"/>
    </row>
    <row r="10" spans="2:18" s="19" customFormat="1" ht="20.25" customHeight="1">
      <c r="B10" s="595"/>
      <c r="C10" s="596"/>
      <c r="D10" s="789"/>
      <c r="E10" s="780"/>
      <c r="F10" s="608" t="s">
        <v>160</v>
      </c>
      <c r="G10" s="609"/>
      <c r="H10" s="610"/>
      <c r="I10" s="656" t="s">
        <v>159</v>
      </c>
      <c r="J10" s="657"/>
      <c r="K10" s="657"/>
      <c r="L10" s="657"/>
      <c r="M10" s="657"/>
      <c r="N10" s="658"/>
    </row>
    <row r="11" spans="2:18" s="19" customFormat="1" ht="20.25" customHeight="1">
      <c r="B11" s="595"/>
      <c r="C11" s="596"/>
      <c r="D11" s="789"/>
      <c r="E11" s="613"/>
      <c r="F11" s="611"/>
      <c r="G11" s="612"/>
      <c r="H11" s="613"/>
      <c r="I11" s="662"/>
      <c r="J11" s="706"/>
      <c r="K11" s="706"/>
      <c r="L11" s="706"/>
      <c r="M11" s="706"/>
      <c r="N11" s="707"/>
    </row>
    <row r="12" spans="2:18" s="19" customFormat="1" ht="20.25" customHeight="1">
      <c r="B12" s="595"/>
      <c r="C12" s="596"/>
      <c r="D12" s="789"/>
      <c r="E12" s="679" t="s">
        <v>158</v>
      </c>
      <c r="F12" s="621" t="s">
        <v>157</v>
      </c>
      <c r="G12" s="621"/>
      <c r="H12" s="621"/>
      <c r="I12" s="760"/>
      <c r="J12" s="760"/>
      <c r="K12" s="760"/>
      <c r="L12" s="760"/>
      <c r="M12" s="760"/>
      <c r="N12" s="764"/>
      <c r="Q12" s="19" t="b">
        <v>0</v>
      </c>
      <c r="R12" s="19" t="b">
        <v>0</v>
      </c>
    </row>
    <row r="13" spans="2:18" s="19" customFormat="1" ht="20.25" customHeight="1">
      <c r="B13" s="595"/>
      <c r="C13" s="596"/>
      <c r="D13" s="789"/>
      <c r="E13" s="617"/>
      <c r="F13" s="621" t="s">
        <v>156</v>
      </c>
      <c r="G13" s="621"/>
      <c r="H13" s="621"/>
      <c r="I13" s="760"/>
      <c r="J13" s="760"/>
      <c r="K13" s="760"/>
      <c r="L13" s="760"/>
      <c r="M13" s="760"/>
      <c r="N13" s="764"/>
    </row>
    <row r="14" spans="2:18" s="19" customFormat="1" ht="20.25" customHeight="1">
      <c r="B14" s="595"/>
      <c r="C14" s="596"/>
      <c r="D14" s="789"/>
      <c r="E14" s="617"/>
      <c r="F14" s="621" t="s">
        <v>150</v>
      </c>
      <c r="G14" s="621"/>
      <c r="H14" s="621"/>
      <c r="I14" s="48"/>
      <c r="J14" s="46" t="s">
        <v>155</v>
      </c>
      <c r="K14" s="635"/>
      <c r="L14" s="633"/>
      <c r="M14" s="633"/>
      <c r="N14" s="636"/>
    </row>
    <row r="15" spans="2:18" s="19" customFormat="1" ht="20.25" customHeight="1">
      <c r="B15" s="595"/>
      <c r="C15" s="596"/>
      <c r="D15" s="789"/>
      <c r="E15" s="617"/>
      <c r="F15" s="621" t="s">
        <v>154</v>
      </c>
      <c r="G15" s="621"/>
      <c r="H15" s="621"/>
      <c r="I15" s="48" t="s">
        <v>153</v>
      </c>
      <c r="J15" s="760"/>
      <c r="K15" s="760"/>
      <c r="L15" s="760"/>
      <c r="M15" s="760"/>
      <c r="N15" s="764"/>
      <c r="Q15" s="19" t="b">
        <v>0</v>
      </c>
    </row>
    <row r="16" spans="2:18" s="19" customFormat="1" ht="20.25" customHeight="1">
      <c r="B16" s="595"/>
      <c r="C16" s="596"/>
      <c r="D16" s="789"/>
      <c r="E16" s="617"/>
      <c r="F16" s="621" t="s">
        <v>149</v>
      </c>
      <c r="G16" s="621"/>
      <c r="H16" s="621"/>
      <c r="I16" s="48"/>
      <c r="J16" s="45" t="s">
        <v>152</v>
      </c>
      <c r="K16" s="760"/>
      <c r="L16" s="761"/>
      <c r="M16" s="761"/>
      <c r="N16" s="762"/>
    </row>
    <row r="17" spans="2:14" s="19" customFormat="1" ht="20.25" customHeight="1">
      <c r="B17" s="595"/>
      <c r="C17" s="596"/>
      <c r="D17" s="789"/>
      <c r="E17" s="617"/>
      <c r="F17" s="621" t="s">
        <v>148</v>
      </c>
      <c r="G17" s="621"/>
      <c r="H17" s="621"/>
      <c r="I17" s="763"/>
      <c r="J17" s="760"/>
      <c r="K17" s="760"/>
      <c r="L17" s="760"/>
      <c r="M17" s="760"/>
      <c r="N17" s="764"/>
    </row>
    <row r="18" spans="2:14" s="19" customFormat="1" ht="20.25" customHeight="1">
      <c r="B18" s="595"/>
      <c r="C18" s="596"/>
      <c r="D18" s="789"/>
      <c r="E18" s="44"/>
      <c r="F18" s="44"/>
      <c r="G18" s="596" t="s">
        <v>147</v>
      </c>
      <c r="H18" s="406"/>
      <c r="I18" s="671" t="s">
        <v>593</v>
      </c>
      <c r="J18" s="672"/>
      <c r="K18" s="672"/>
      <c r="L18" s="672"/>
      <c r="M18" s="672"/>
      <c r="N18" s="673"/>
    </row>
    <row r="19" spans="2:14" s="19" customFormat="1" ht="20.25" customHeight="1">
      <c r="B19" s="595"/>
      <c r="C19" s="596"/>
      <c r="D19" s="789"/>
      <c r="E19" s="44"/>
      <c r="F19" s="44"/>
      <c r="G19" s="690"/>
      <c r="H19" s="691"/>
      <c r="I19" s="674"/>
      <c r="J19" s="675"/>
      <c r="K19" s="675"/>
      <c r="L19" s="675"/>
      <c r="M19" s="675"/>
      <c r="N19" s="676"/>
    </row>
    <row r="20" spans="2:14" s="19" customFormat="1" ht="20.25" customHeight="1">
      <c r="B20" s="595"/>
      <c r="C20" s="596"/>
      <c r="D20" s="789"/>
      <c r="E20" s="595" t="s">
        <v>240</v>
      </c>
      <c r="F20" s="677" t="s">
        <v>146</v>
      </c>
      <c r="G20" s="678"/>
      <c r="H20" s="679"/>
      <c r="I20" s="680"/>
      <c r="J20" s="681"/>
      <c r="K20" s="681"/>
      <c r="L20" s="681"/>
      <c r="M20" s="681"/>
      <c r="N20" s="682"/>
    </row>
    <row r="21" spans="2:14" s="19" customFormat="1" ht="15" customHeight="1">
      <c r="B21" s="595"/>
      <c r="C21" s="596"/>
      <c r="D21" s="789"/>
      <c r="E21" s="595"/>
      <c r="F21" s="403" t="s">
        <v>145</v>
      </c>
      <c r="G21" s="683"/>
      <c r="H21" s="404"/>
      <c r="I21" s="684" t="s">
        <v>444</v>
      </c>
      <c r="J21" s="685"/>
      <c r="K21" s="685"/>
      <c r="L21" s="685"/>
      <c r="M21" s="685"/>
      <c r="N21" s="686"/>
    </row>
    <row r="22" spans="2:14" s="19" customFormat="1" ht="30" customHeight="1">
      <c r="B22" s="595"/>
      <c r="C22" s="596"/>
      <c r="D22" s="789"/>
      <c r="E22" s="595"/>
      <c r="F22" s="405"/>
      <c r="G22" s="596"/>
      <c r="H22" s="406"/>
      <c r="I22" s="687"/>
      <c r="J22" s="688"/>
      <c r="K22" s="688"/>
      <c r="L22" s="688"/>
      <c r="M22" s="688"/>
      <c r="N22" s="689"/>
    </row>
    <row r="23" spans="2:14" s="19" customFormat="1" ht="15" customHeight="1">
      <c r="B23" s="595"/>
      <c r="C23" s="596"/>
      <c r="D23" s="789"/>
      <c r="E23" s="595"/>
      <c r="F23" s="187"/>
      <c r="G23" s="692" t="s">
        <v>144</v>
      </c>
      <c r="H23" s="693"/>
      <c r="I23" s="695" t="s">
        <v>241</v>
      </c>
      <c r="J23" s="696"/>
      <c r="K23" s="696"/>
      <c r="L23" s="696"/>
      <c r="M23" s="696"/>
      <c r="N23" s="697"/>
    </row>
    <row r="24" spans="2:14" s="19" customFormat="1" ht="27" customHeight="1">
      <c r="B24" s="595"/>
      <c r="C24" s="596"/>
      <c r="D24" s="789"/>
      <c r="E24" s="595"/>
      <c r="F24" s="187"/>
      <c r="G24" s="694"/>
      <c r="H24" s="406"/>
      <c r="I24" s="698"/>
      <c r="J24" s="699"/>
      <c r="K24" s="699"/>
      <c r="L24" s="699"/>
      <c r="M24" s="699"/>
      <c r="N24" s="700"/>
    </row>
    <row r="25" spans="2:14" s="19" customFormat="1" ht="27.6" customHeight="1">
      <c r="B25" s="595"/>
      <c r="C25" s="596"/>
      <c r="D25" s="789"/>
      <c r="E25" s="595"/>
      <c r="F25" s="187"/>
      <c r="G25" s="694"/>
      <c r="H25" s="406"/>
      <c r="I25" s="701" t="s">
        <v>580</v>
      </c>
      <c r="J25" s="702"/>
      <c r="K25" s="703"/>
      <c r="L25" s="704"/>
      <c r="M25" s="704"/>
      <c r="N25" s="705"/>
    </row>
    <row r="26" spans="2:14" s="19" customFormat="1" ht="27.6" customHeight="1">
      <c r="B26" s="595"/>
      <c r="C26" s="596"/>
      <c r="D26" s="789"/>
      <c r="E26" s="595"/>
      <c r="F26" s="187"/>
      <c r="G26" s="782" t="s">
        <v>578</v>
      </c>
      <c r="H26" s="404"/>
      <c r="I26" s="767" t="s">
        <v>574</v>
      </c>
      <c r="J26" s="768"/>
      <c r="K26" s="769"/>
      <c r="L26" s="770"/>
      <c r="M26" s="770"/>
      <c r="N26" s="771"/>
    </row>
    <row r="27" spans="2:14" s="19" customFormat="1" ht="27.6" customHeight="1">
      <c r="B27" s="595"/>
      <c r="C27" s="596"/>
      <c r="D27" s="789"/>
      <c r="E27" s="595"/>
      <c r="F27" s="187"/>
      <c r="G27" s="694"/>
      <c r="H27" s="406"/>
      <c r="I27" s="772" t="s">
        <v>575</v>
      </c>
      <c r="J27" s="773"/>
      <c r="K27" s="774"/>
      <c r="L27" s="775"/>
      <c r="M27" s="775"/>
      <c r="N27" s="776"/>
    </row>
    <row r="28" spans="2:14" s="19" customFormat="1" ht="27.6" customHeight="1">
      <c r="B28" s="595"/>
      <c r="C28" s="596"/>
      <c r="D28" s="789"/>
      <c r="E28" s="595"/>
      <c r="F28" s="187"/>
      <c r="G28" s="694"/>
      <c r="H28" s="406"/>
      <c r="I28" s="772" t="s">
        <v>577</v>
      </c>
      <c r="J28" s="773"/>
      <c r="K28" s="774"/>
      <c r="L28" s="775"/>
      <c r="M28" s="775"/>
      <c r="N28" s="776"/>
    </row>
    <row r="29" spans="2:14" s="19" customFormat="1" ht="27.6" customHeight="1">
      <c r="B29" s="595"/>
      <c r="C29" s="596"/>
      <c r="D29" s="789"/>
      <c r="E29" s="781"/>
      <c r="F29" s="188"/>
      <c r="G29" s="741"/>
      <c r="H29" s="408"/>
      <c r="I29" s="777" t="s">
        <v>576</v>
      </c>
      <c r="J29" s="778"/>
      <c r="K29" s="783"/>
      <c r="L29" s="784"/>
      <c r="M29" s="784"/>
      <c r="N29" s="785"/>
    </row>
    <row r="30" spans="2:14" s="19" customFormat="1" ht="20.25" customHeight="1">
      <c r="B30" s="595"/>
      <c r="C30" s="596"/>
      <c r="D30" s="789"/>
      <c r="E30" s="44"/>
      <c r="F30" s="44"/>
      <c r="G30" s="596" t="s">
        <v>147</v>
      </c>
      <c r="H30" s="406"/>
      <c r="I30" s="671" t="s">
        <v>593</v>
      </c>
      <c r="J30" s="672"/>
      <c r="K30" s="672"/>
      <c r="L30" s="672"/>
      <c r="M30" s="672"/>
      <c r="N30" s="673"/>
    </row>
    <row r="31" spans="2:14" s="19" customFormat="1" ht="20.25" customHeight="1">
      <c r="B31" s="595"/>
      <c r="C31" s="596"/>
      <c r="D31" s="789"/>
      <c r="E31" s="44"/>
      <c r="F31" s="44"/>
      <c r="G31" s="690"/>
      <c r="H31" s="691"/>
      <c r="I31" s="674"/>
      <c r="J31" s="675"/>
      <c r="K31" s="675"/>
      <c r="L31" s="675"/>
      <c r="M31" s="675"/>
      <c r="N31" s="676"/>
    </row>
    <row r="32" spans="2:14" s="19" customFormat="1" ht="20.25" customHeight="1">
      <c r="B32" s="595"/>
      <c r="C32" s="596"/>
      <c r="D32" s="789"/>
      <c r="E32" s="786" t="s">
        <v>389</v>
      </c>
      <c r="F32" s="677" t="s">
        <v>146</v>
      </c>
      <c r="G32" s="678"/>
      <c r="H32" s="679"/>
      <c r="I32" s="680"/>
      <c r="J32" s="681"/>
      <c r="K32" s="681"/>
      <c r="L32" s="681"/>
      <c r="M32" s="681"/>
      <c r="N32" s="682"/>
    </row>
    <row r="33" spans="2:14" s="19" customFormat="1" ht="15" customHeight="1">
      <c r="B33" s="595"/>
      <c r="C33" s="596"/>
      <c r="D33" s="789"/>
      <c r="E33" s="786"/>
      <c r="F33" s="403" t="s">
        <v>145</v>
      </c>
      <c r="G33" s="683"/>
      <c r="H33" s="404"/>
      <c r="I33" s="684" t="s">
        <v>444</v>
      </c>
      <c r="J33" s="685"/>
      <c r="K33" s="685"/>
      <c r="L33" s="685"/>
      <c r="M33" s="685"/>
      <c r="N33" s="686"/>
    </row>
    <row r="34" spans="2:14" s="19" customFormat="1" ht="30" customHeight="1">
      <c r="B34" s="595"/>
      <c r="C34" s="596"/>
      <c r="D34" s="789"/>
      <c r="E34" s="786"/>
      <c r="F34" s="405"/>
      <c r="G34" s="596"/>
      <c r="H34" s="406"/>
      <c r="I34" s="687"/>
      <c r="J34" s="688"/>
      <c r="K34" s="688"/>
      <c r="L34" s="688"/>
      <c r="M34" s="688"/>
      <c r="N34" s="689"/>
    </row>
    <row r="35" spans="2:14" s="19" customFormat="1" ht="15" customHeight="1">
      <c r="B35" s="595"/>
      <c r="C35" s="596"/>
      <c r="D35" s="789"/>
      <c r="E35" s="786"/>
      <c r="F35" s="187"/>
      <c r="G35" s="692" t="s">
        <v>144</v>
      </c>
      <c r="H35" s="693"/>
      <c r="I35" s="695" t="s">
        <v>241</v>
      </c>
      <c r="J35" s="696"/>
      <c r="K35" s="696"/>
      <c r="L35" s="696"/>
      <c r="M35" s="696"/>
      <c r="N35" s="697"/>
    </row>
    <row r="36" spans="2:14" s="19" customFormat="1" ht="27" customHeight="1">
      <c r="B36" s="595"/>
      <c r="C36" s="596"/>
      <c r="D36" s="789"/>
      <c r="E36" s="786"/>
      <c r="F36" s="187"/>
      <c r="G36" s="694"/>
      <c r="H36" s="406"/>
      <c r="I36" s="698"/>
      <c r="J36" s="699"/>
      <c r="K36" s="699"/>
      <c r="L36" s="699"/>
      <c r="M36" s="699"/>
      <c r="N36" s="700"/>
    </row>
    <row r="37" spans="2:14" s="19" customFormat="1" ht="27.6" customHeight="1">
      <c r="B37" s="595"/>
      <c r="C37" s="596"/>
      <c r="D37" s="789"/>
      <c r="E37" s="786"/>
      <c r="F37" s="187"/>
      <c r="G37" s="694"/>
      <c r="H37" s="406"/>
      <c r="I37" s="701" t="s">
        <v>580</v>
      </c>
      <c r="J37" s="702"/>
      <c r="K37" s="703"/>
      <c r="L37" s="704"/>
      <c r="M37" s="704"/>
      <c r="N37" s="705"/>
    </row>
    <row r="38" spans="2:14" s="19" customFormat="1" ht="27.6" customHeight="1">
      <c r="B38" s="595"/>
      <c r="C38" s="596"/>
      <c r="D38" s="789"/>
      <c r="E38" s="786"/>
      <c r="F38" s="187"/>
      <c r="G38" s="782" t="s">
        <v>578</v>
      </c>
      <c r="H38" s="404"/>
      <c r="I38" s="767" t="s">
        <v>574</v>
      </c>
      <c r="J38" s="768"/>
      <c r="K38" s="769"/>
      <c r="L38" s="770"/>
      <c r="M38" s="770"/>
      <c r="N38" s="771"/>
    </row>
    <row r="39" spans="2:14" s="19" customFormat="1" ht="27.6" customHeight="1">
      <c r="B39" s="595"/>
      <c r="C39" s="596"/>
      <c r="D39" s="789"/>
      <c r="E39" s="786"/>
      <c r="F39" s="187"/>
      <c r="G39" s="694"/>
      <c r="H39" s="406"/>
      <c r="I39" s="772" t="s">
        <v>575</v>
      </c>
      <c r="J39" s="773"/>
      <c r="K39" s="774"/>
      <c r="L39" s="775"/>
      <c r="M39" s="775"/>
      <c r="N39" s="776"/>
    </row>
    <row r="40" spans="2:14" s="19" customFormat="1" ht="27.6" customHeight="1">
      <c r="B40" s="595"/>
      <c r="C40" s="596"/>
      <c r="D40" s="789"/>
      <c r="E40" s="786"/>
      <c r="F40" s="187"/>
      <c r="G40" s="694"/>
      <c r="H40" s="406"/>
      <c r="I40" s="772" t="s">
        <v>577</v>
      </c>
      <c r="J40" s="773"/>
      <c r="K40" s="774"/>
      <c r="L40" s="775"/>
      <c r="M40" s="775"/>
      <c r="N40" s="776"/>
    </row>
    <row r="41" spans="2:14" s="19" customFormat="1" ht="27.6" customHeight="1">
      <c r="B41" s="595"/>
      <c r="C41" s="596"/>
      <c r="D41" s="789"/>
      <c r="E41" s="786"/>
      <c r="F41" s="188"/>
      <c r="G41" s="741"/>
      <c r="H41" s="408"/>
      <c r="I41" s="777" t="s">
        <v>576</v>
      </c>
      <c r="J41" s="778"/>
      <c r="K41" s="783"/>
      <c r="L41" s="784"/>
      <c r="M41" s="784"/>
      <c r="N41" s="785"/>
    </row>
    <row r="42" spans="2:14" s="19" customFormat="1" ht="20.25" customHeight="1">
      <c r="B42" s="595"/>
      <c r="C42" s="596"/>
      <c r="D42" s="789"/>
      <c r="E42" s="787" t="s">
        <v>470</v>
      </c>
      <c r="F42" s="44"/>
      <c r="G42" s="596" t="s">
        <v>147</v>
      </c>
      <c r="H42" s="406"/>
      <c r="I42" s="671" t="s">
        <v>593</v>
      </c>
      <c r="J42" s="672"/>
      <c r="K42" s="672"/>
      <c r="L42" s="672"/>
      <c r="M42" s="672"/>
      <c r="N42" s="673"/>
    </row>
    <row r="43" spans="2:14" s="19" customFormat="1" ht="20.25" customHeight="1">
      <c r="B43" s="595"/>
      <c r="C43" s="596"/>
      <c r="D43" s="789"/>
      <c r="E43" s="595"/>
      <c r="F43" s="44"/>
      <c r="G43" s="690"/>
      <c r="H43" s="691"/>
      <c r="I43" s="674"/>
      <c r="J43" s="675"/>
      <c r="K43" s="675"/>
      <c r="L43" s="675"/>
      <c r="M43" s="675"/>
      <c r="N43" s="676"/>
    </row>
    <row r="44" spans="2:14" s="19" customFormat="1" ht="20.25" customHeight="1">
      <c r="B44" s="595"/>
      <c r="C44" s="596"/>
      <c r="D44" s="789"/>
      <c r="E44" s="595"/>
      <c r="F44" s="677" t="s">
        <v>146</v>
      </c>
      <c r="G44" s="678"/>
      <c r="H44" s="679"/>
      <c r="I44" s="680"/>
      <c r="J44" s="681"/>
      <c r="K44" s="681"/>
      <c r="L44" s="681"/>
      <c r="M44" s="681"/>
      <c r="N44" s="682"/>
    </row>
    <row r="45" spans="2:14" s="19" customFormat="1" ht="15" customHeight="1">
      <c r="B45" s="595"/>
      <c r="C45" s="596"/>
      <c r="D45" s="789"/>
      <c r="E45" s="595"/>
      <c r="F45" s="403" t="s">
        <v>145</v>
      </c>
      <c r="G45" s="683"/>
      <c r="H45" s="404"/>
      <c r="I45" s="684" t="s">
        <v>444</v>
      </c>
      <c r="J45" s="685"/>
      <c r="K45" s="685"/>
      <c r="L45" s="685"/>
      <c r="M45" s="685"/>
      <c r="N45" s="686"/>
    </row>
    <row r="46" spans="2:14" s="19" customFormat="1" ht="30" customHeight="1">
      <c r="B46" s="595"/>
      <c r="C46" s="596"/>
      <c r="D46" s="789"/>
      <c r="E46" s="595"/>
      <c r="F46" s="405"/>
      <c r="G46" s="596"/>
      <c r="H46" s="406"/>
      <c r="I46" s="687"/>
      <c r="J46" s="688"/>
      <c r="K46" s="688"/>
      <c r="L46" s="688"/>
      <c r="M46" s="688"/>
      <c r="N46" s="689"/>
    </row>
    <row r="47" spans="2:14" s="19" customFormat="1" ht="15" customHeight="1">
      <c r="B47" s="595"/>
      <c r="C47" s="596"/>
      <c r="D47" s="789"/>
      <c r="E47" s="595"/>
      <c r="F47" s="187"/>
      <c r="G47" s="692" t="s">
        <v>144</v>
      </c>
      <c r="H47" s="693"/>
      <c r="I47" s="695" t="s">
        <v>241</v>
      </c>
      <c r="J47" s="696"/>
      <c r="K47" s="696"/>
      <c r="L47" s="696"/>
      <c r="M47" s="696"/>
      <c r="N47" s="697"/>
    </row>
    <row r="48" spans="2:14" s="19" customFormat="1" ht="27" customHeight="1">
      <c r="B48" s="595"/>
      <c r="C48" s="596"/>
      <c r="D48" s="789"/>
      <c r="E48" s="595"/>
      <c r="F48" s="187"/>
      <c r="G48" s="694"/>
      <c r="H48" s="406"/>
      <c r="I48" s="698"/>
      <c r="J48" s="699"/>
      <c r="K48" s="699"/>
      <c r="L48" s="699"/>
      <c r="M48" s="699"/>
      <c r="N48" s="700"/>
    </row>
    <row r="49" spans="2:14" s="19" customFormat="1" ht="27.6" customHeight="1">
      <c r="B49" s="595"/>
      <c r="C49" s="596"/>
      <c r="D49" s="789"/>
      <c r="E49" s="595"/>
      <c r="F49" s="187"/>
      <c r="G49" s="694"/>
      <c r="H49" s="406"/>
      <c r="I49" s="701" t="s">
        <v>580</v>
      </c>
      <c r="J49" s="702"/>
      <c r="K49" s="703"/>
      <c r="L49" s="704"/>
      <c r="M49" s="704"/>
      <c r="N49" s="705"/>
    </row>
    <row r="50" spans="2:14" s="19" customFormat="1" ht="27.6" customHeight="1">
      <c r="B50" s="595"/>
      <c r="C50" s="596"/>
      <c r="D50" s="789"/>
      <c r="E50" s="595"/>
      <c r="F50" s="187"/>
      <c r="G50" s="782" t="s">
        <v>578</v>
      </c>
      <c r="H50" s="404"/>
      <c r="I50" s="767" t="s">
        <v>574</v>
      </c>
      <c r="J50" s="768"/>
      <c r="K50" s="769"/>
      <c r="L50" s="770"/>
      <c r="M50" s="770"/>
      <c r="N50" s="771"/>
    </row>
    <row r="51" spans="2:14" s="19" customFormat="1" ht="27.6" customHeight="1">
      <c r="B51" s="595"/>
      <c r="C51" s="596"/>
      <c r="D51" s="789"/>
      <c r="E51" s="595"/>
      <c r="F51" s="187"/>
      <c r="G51" s="694"/>
      <c r="H51" s="406"/>
      <c r="I51" s="772" t="s">
        <v>575</v>
      </c>
      <c r="J51" s="773"/>
      <c r="K51" s="774"/>
      <c r="L51" s="775"/>
      <c r="M51" s="775"/>
      <c r="N51" s="776"/>
    </row>
    <row r="52" spans="2:14" s="19" customFormat="1" ht="27.6" customHeight="1">
      <c r="B52" s="595"/>
      <c r="C52" s="596"/>
      <c r="D52" s="789"/>
      <c r="E52" s="595"/>
      <c r="F52" s="187"/>
      <c r="G52" s="694"/>
      <c r="H52" s="406"/>
      <c r="I52" s="772" t="s">
        <v>577</v>
      </c>
      <c r="J52" s="773"/>
      <c r="K52" s="774"/>
      <c r="L52" s="775"/>
      <c r="M52" s="775"/>
      <c r="N52" s="776"/>
    </row>
    <row r="53" spans="2:14" s="19" customFormat="1" ht="27.6" customHeight="1">
      <c r="B53" s="595"/>
      <c r="C53" s="596"/>
      <c r="D53" s="789"/>
      <c r="E53" s="781"/>
      <c r="F53" s="188"/>
      <c r="G53" s="741"/>
      <c r="H53" s="408"/>
      <c r="I53" s="777" t="s">
        <v>576</v>
      </c>
      <c r="J53" s="778"/>
      <c r="K53" s="783"/>
      <c r="L53" s="784"/>
      <c r="M53" s="784"/>
      <c r="N53" s="785"/>
    </row>
    <row r="54" spans="2:14" s="19" customFormat="1" ht="20.25" customHeight="1">
      <c r="B54" s="595"/>
      <c r="C54" s="596"/>
      <c r="D54" s="789"/>
      <c r="E54" s="787" t="s">
        <v>471</v>
      </c>
      <c r="F54" s="44"/>
      <c r="G54" s="596" t="s">
        <v>147</v>
      </c>
      <c r="H54" s="406"/>
      <c r="I54" s="733" t="s">
        <v>593</v>
      </c>
      <c r="J54" s="734"/>
      <c r="K54" s="734"/>
      <c r="L54" s="734"/>
      <c r="M54" s="734"/>
      <c r="N54" s="735"/>
    </row>
    <row r="55" spans="2:14" s="19" customFormat="1" ht="20.25" customHeight="1">
      <c r="B55" s="595"/>
      <c r="C55" s="596"/>
      <c r="D55" s="789"/>
      <c r="E55" s="595"/>
      <c r="F55" s="44"/>
      <c r="G55" s="690"/>
      <c r="H55" s="691"/>
      <c r="I55" s="674"/>
      <c r="J55" s="675"/>
      <c r="K55" s="675"/>
      <c r="L55" s="675"/>
      <c r="M55" s="675"/>
      <c r="N55" s="676"/>
    </row>
    <row r="56" spans="2:14" s="19" customFormat="1" ht="20.25" customHeight="1">
      <c r="B56" s="595"/>
      <c r="C56" s="596"/>
      <c r="D56" s="789"/>
      <c r="E56" s="595"/>
      <c r="F56" s="677" t="s">
        <v>146</v>
      </c>
      <c r="G56" s="678"/>
      <c r="H56" s="679"/>
      <c r="I56" s="680"/>
      <c r="J56" s="681"/>
      <c r="K56" s="681"/>
      <c r="L56" s="681"/>
      <c r="M56" s="681"/>
      <c r="N56" s="682"/>
    </row>
    <row r="57" spans="2:14" s="19" customFormat="1" ht="15" customHeight="1">
      <c r="B57" s="595"/>
      <c r="C57" s="596"/>
      <c r="D57" s="789"/>
      <c r="E57" s="595"/>
      <c r="F57" s="403" t="s">
        <v>145</v>
      </c>
      <c r="G57" s="683"/>
      <c r="H57" s="404"/>
      <c r="I57" s="684" t="s">
        <v>444</v>
      </c>
      <c r="J57" s="685"/>
      <c r="K57" s="685"/>
      <c r="L57" s="685"/>
      <c r="M57" s="685"/>
      <c r="N57" s="686"/>
    </row>
    <row r="58" spans="2:14" s="19" customFormat="1" ht="30" customHeight="1">
      <c r="B58" s="595"/>
      <c r="C58" s="596"/>
      <c r="D58" s="789"/>
      <c r="E58" s="595"/>
      <c r="F58" s="405"/>
      <c r="G58" s="596"/>
      <c r="H58" s="406"/>
      <c r="I58" s="687"/>
      <c r="J58" s="688"/>
      <c r="K58" s="688"/>
      <c r="L58" s="688"/>
      <c r="M58" s="688"/>
      <c r="N58" s="689"/>
    </row>
    <row r="59" spans="2:14" s="19" customFormat="1" ht="15" customHeight="1">
      <c r="B59" s="595"/>
      <c r="C59" s="596"/>
      <c r="D59" s="789"/>
      <c r="E59" s="595"/>
      <c r="F59" s="187"/>
      <c r="G59" s="692" t="s">
        <v>144</v>
      </c>
      <c r="H59" s="693"/>
      <c r="I59" s="695" t="s">
        <v>241</v>
      </c>
      <c r="J59" s="696"/>
      <c r="K59" s="696"/>
      <c r="L59" s="696"/>
      <c r="M59" s="696"/>
      <c r="N59" s="697"/>
    </row>
    <row r="60" spans="2:14" s="19" customFormat="1" ht="27" customHeight="1">
      <c r="B60" s="595"/>
      <c r="C60" s="596"/>
      <c r="D60" s="789"/>
      <c r="E60" s="595"/>
      <c r="F60" s="187"/>
      <c r="G60" s="694"/>
      <c r="H60" s="406"/>
      <c r="I60" s="698"/>
      <c r="J60" s="699"/>
      <c r="K60" s="699"/>
      <c r="L60" s="699"/>
      <c r="M60" s="699"/>
      <c r="N60" s="700"/>
    </row>
    <row r="61" spans="2:14" s="19" customFormat="1" ht="27.6" customHeight="1">
      <c r="B61" s="595"/>
      <c r="C61" s="596"/>
      <c r="D61" s="789"/>
      <c r="E61" s="595"/>
      <c r="F61" s="187"/>
      <c r="G61" s="694"/>
      <c r="H61" s="406"/>
      <c r="I61" s="701" t="s">
        <v>580</v>
      </c>
      <c r="J61" s="702"/>
      <c r="K61" s="703"/>
      <c r="L61" s="704"/>
      <c r="M61" s="704"/>
      <c r="N61" s="705"/>
    </row>
    <row r="62" spans="2:14" s="19" customFormat="1" ht="27.6" customHeight="1">
      <c r="B62" s="595"/>
      <c r="C62" s="596"/>
      <c r="D62" s="789"/>
      <c r="E62" s="595"/>
      <c r="F62" s="187"/>
      <c r="G62" s="782" t="s">
        <v>578</v>
      </c>
      <c r="H62" s="404"/>
      <c r="I62" s="767" t="s">
        <v>574</v>
      </c>
      <c r="J62" s="768"/>
      <c r="K62" s="769"/>
      <c r="L62" s="770"/>
      <c r="M62" s="770"/>
      <c r="N62" s="771"/>
    </row>
    <row r="63" spans="2:14" s="19" customFormat="1" ht="27.6" customHeight="1">
      <c r="B63" s="595"/>
      <c r="C63" s="596"/>
      <c r="D63" s="789"/>
      <c r="E63" s="595"/>
      <c r="F63" s="187"/>
      <c r="G63" s="694"/>
      <c r="H63" s="406"/>
      <c r="I63" s="772" t="s">
        <v>575</v>
      </c>
      <c r="J63" s="773"/>
      <c r="K63" s="774"/>
      <c r="L63" s="775"/>
      <c r="M63" s="775"/>
      <c r="N63" s="776"/>
    </row>
    <row r="64" spans="2:14" s="19" customFormat="1" ht="27.6" customHeight="1">
      <c r="B64" s="595"/>
      <c r="C64" s="596"/>
      <c r="D64" s="789"/>
      <c r="E64" s="595"/>
      <c r="F64" s="187"/>
      <c r="G64" s="694"/>
      <c r="H64" s="406"/>
      <c r="I64" s="772" t="s">
        <v>577</v>
      </c>
      <c r="J64" s="773"/>
      <c r="K64" s="774"/>
      <c r="L64" s="775"/>
      <c r="M64" s="775"/>
      <c r="N64" s="776"/>
    </row>
    <row r="65" spans="1:14" s="19" customFormat="1" ht="27.6" customHeight="1">
      <c r="B65" s="595"/>
      <c r="C65" s="596"/>
      <c r="D65" s="789"/>
      <c r="E65" s="781"/>
      <c r="F65" s="188"/>
      <c r="G65" s="741"/>
      <c r="H65" s="408"/>
      <c r="I65" s="777" t="s">
        <v>576</v>
      </c>
      <c r="J65" s="778"/>
      <c r="K65" s="783"/>
      <c r="L65" s="784"/>
      <c r="M65" s="784"/>
      <c r="N65" s="785"/>
    </row>
    <row r="66" spans="1:14" s="19" customFormat="1" ht="20.25" customHeight="1">
      <c r="B66" s="595"/>
      <c r="C66" s="596"/>
      <c r="D66" s="789"/>
      <c r="E66" s="787" t="s">
        <v>472</v>
      </c>
      <c r="F66" s="44"/>
      <c r="G66" s="683" t="s">
        <v>147</v>
      </c>
      <c r="H66" s="404"/>
      <c r="I66" s="733" t="s">
        <v>593</v>
      </c>
      <c r="J66" s="734"/>
      <c r="K66" s="734"/>
      <c r="L66" s="734"/>
      <c r="M66" s="734"/>
      <c r="N66" s="735"/>
    </row>
    <row r="67" spans="1:14" s="19" customFormat="1" ht="20.25" customHeight="1">
      <c r="B67" s="595"/>
      <c r="C67" s="596"/>
      <c r="D67" s="789"/>
      <c r="E67" s="595"/>
      <c r="F67" s="44"/>
      <c r="G67" s="732"/>
      <c r="H67" s="408"/>
      <c r="I67" s="674"/>
      <c r="J67" s="736"/>
      <c r="K67" s="736"/>
      <c r="L67" s="736"/>
      <c r="M67" s="736"/>
      <c r="N67" s="737"/>
    </row>
    <row r="68" spans="1:14" s="19" customFormat="1" ht="20.25" customHeight="1">
      <c r="B68" s="595"/>
      <c r="C68" s="596"/>
      <c r="D68" s="789"/>
      <c r="E68" s="595"/>
      <c r="F68" s="677" t="s">
        <v>146</v>
      </c>
      <c r="G68" s="678"/>
      <c r="H68" s="679"/>
      <c r="I68" s="680"/>
      <c r="J68" s="681"/>
      <c r="K68" s="681"/>
      <c r="L68" s="681"/>
      <c r="M68" s="681"/>
      <c r="N68" s="682"/>
    </row>
    <row r="69" spans="1:14" s="19" customFormat="1" ht="15" customHeight="1">
      <c r="B69" s="595"/>
      <c r="C69" s="596"/>
      <c r="D69" s="789"/>
      <c r="E69" s="595"/>
      <c r="F69" s="403" t="s">
        <v>145</v>
      </c>
      <c r="G69" s="683"/>
      <c r="H69" s="404"/>
      <c r="I69" s="738" t="s">
        <v>444</v>
      </c>
      <c r="J69" s="739"/>
      <c r="K69" s="739"/>
      <c r="L69" s="739"/>
      <c r="M69" s="739"/>
      <c r="N69" s="740"/>
    </row>
    <row r="70" spans="1:14" s="19" customFormat="1" ht="30" customHeight="1">
      <c r="B70" s="595"/>
      <c r="C70" s="596"/>
      <c r="D70" s="789"/>
      <c r="E70" s="595"/>
      <c r="F70" s="405"/>
      <c r="G70" s="596"/>
      <c r="H70" s="406"/>
      <c r="I70" s="687"/>
      <c r="J70" s="688"/>
      <c r="K70" s="688"/>
      <c r="L70" s="688"/>
      <c r="M70" s="688"/>
      <c r="N70" s="689"/>
    </row>
    <row r="71" spans="1:14" s="19" customFormat="1" ht="15" customHeight="1">
      <c r="B71" s="595"/>
      <c r="C71" s="596"/>
      <c r="D71" s="789"/>
      <c r="E71" s="595"/>
      <c r="F71" s="187"/>
      <c r="G71" s="692" t="s">
        <v>144</v>
      </c>
      <c r="H71" s="693"/>
      <c r="I71" s="695" t="s">
        <v>241</v>
      </c>
      <c r="J71" s="696"/>
      <c r="K71" s="696"/>
      <c r="L71" s="696"/>
      <c r="M71" s="696"/>
      <c r="N71" s="697"/>
    </row>
    <row r="72" spans="1:14" s="19" customFormat="1" ht="27" customHeight="1">
      <c r="B72" s="595"/>
      <c r="C72" s="596"/>
      <c r="D72" s="789"/>
      <c r="E72" s="595"/>
      <c r="F72" s="187"/>
      <c r="G72" s="694"/>
      <c r="H72" s="406"/>
      <c r="I72" s="698"/>
      <c r="J72" s="699"/>
      <c r="K72" s="699"/>
      <c r="L72" s="699"/>
      <c r="M72" s="699"/>
      <c r="N72" s="700"/>
    </row>
    <row r="73" spans="1:14" s="19" customFormat="1" ht="27.6" customHeight="1">
      <c r="B73" s="595"/>
      <c r="C73" s="596"/>
      <c r="D73" s="789"/>
      <c r="E73" s="595"/>
      <c r="F73" s="187"/>
      <c r="G73" s="741"/>
      <c r="H73" s="408"/>
      <c r="I73" s="742" t="s">
        <v>580</v>
      </c>
      <c r="J73" s="743"/>
      <c r="K73" s="744"/>
      <c r="L73" s="745"/>
      <c r="M73" s="745"/>
      <c r="N73" s="746"/>
    </row>
    <row r="74" spans="1:14" s="19" customFormat="1" ht="27.6" customHeight="1">
      <c r="B74" s="595"/>
      <c r="C74" s="596"/>
      <c r="D74" s="789"/>
      <c r="E74" s="595"/>
      <c r="F74" s="187"/>
      <c r="G74" s="694" t="s">
        <v>578</v>
      </c>
      <c r="H74" s="406"/>
      <c r="I74" s="792" t="s">
        <v>574</v>
      </c>
      <c r="J74" s="793"/>
      <c r="K74" s="794"/>
      <c r="L74" s="795"/>
      <c r="M74" s="795"/>
      <c r="N74" s="796"/>
    </row>
    <row r="75" spans="1:14" s="19" customFormat="1" ht="27.6" customHeight="1">
      <c r="B75" s="595"/>
      <c r="C75" s="596"/>
      <c r="D75" s="789"/>
      <c r="E75" s="595"/>
      <c r="F75" s="187"/>
      <c r="G75" s="694"/>
      <c r="H75" s="406"/>
      <c r="I75" s="772" t="s">
        <v>575</v>
      </c>
      <c r="J75" s="773"/>
      <c r="K75" s="774"/>
      <c r="L75" s="775"/>
      <c r="M75" s="775"/>
      <c r="N75" s="776"/>
    </row>
    <row r="76" spans="1:14" s="19" customFormat="1" ht="27.6" customHeight="1">
      <c r="B76" s="595"/>
      <c r="C76" s="596"/>
      <c r="D76" s="789"/>
      <c r="E76" s="595"/>
      <c r="F76" s="187"/>
      <c r="G76" s="694"/>
      <c r="H76" s="406"/>
      <c r="I76" s="772" t="s">
        <v>577</v>
      </c>
      <c r="J76" s="773"/>
      <c r="K76" s="774"/>
      <c r="L76" s="775"/>
      <c r="M76" s="775"/>
      <c r="N76" s="776"/>
    </row>
    <row r="77" spans="1:14" s="19" customFormat="1" ht="27.6" customHeight="1" thickBot="1">
      <c r="B77" s="585"/>
      <c r="C77" s="586"/>
      <c r="D77" s="790"/>
      <c r="E77" s="585"/>
      <c r="F77" s="189"/>
      <c r="G77" s="791"/>
      <c r="H77" s="587"/>
      <c r="I77" s="797" t="s">
        <v>576</v>
      </c>
      <c r="J77" s="798"/>
      <c r="K77" s="799"/>
      <c r="L77" s="800"/>
      <c r="M77" s="800"/>
      <c r="N77" s="801"/>
    </row>
    <row r="78" spans="1:14" s="19" customFormat="1" ht="18" customHeight="1">
      <c r="B78" s="79"/>
      <c r="C78" s="79"/>
      <c r="D78" s="79"/>
      <c r="E78" s="151"/>
      <c r="F78" s="153"/>
      <c r="G78" s="147"/>
      <c r="H78" s="147"/>
      <c r="I78" s="152"/>
      <c r="J78" s="152"/>
      <c r="K78" s="154"/>
      <c r="L78" s="154"/>
      <c r="M78" s="154"/>
      <c r="N78" s="154"/>
    </row>
    <row r="79" spans="1:14" s="193" customFormat="1">
      <c r="A79" s="190"/>
      <c r="B79" s="190" t="s">
        <v>390</v>
      </c>
      <c r="C79" s="191"/>
      <c r="D79" s="191"/>
      <c r="E79" s="191"/>
      <c r="F79" s="8"/>
      <c r="G79" s="192"/>
      <c r="H79" s="192"/>
      <c r="I79" s="192"/>
      <c r="J79" s="192"/>
      <c r="K79" s="192"/>
      <c r="L79" s="192"/>
      <c r="M79" s="192"/>
      <c r="N79" s="192"/>
    </row>
    <row r="80" spans="1:14" ht="14.25" thickBot="1"/>
    <row r="81" spans="1:14" ht="25.5" customHeight="1">
      <c r="A81" s="194"/>
      <c r="B81" s="711" t="s">
        <v>391</v>
      </c>
      <c r="C81" s="712"/>
      <c r="D81" s="713"/>
      <c r="E81" s="195"/>
      <c r="F81" s="196"/>
      <c r="G81" s="196"/>
      <c r="H81" s="196"/>
      <c r="I81" s="197"/>
      <c r="J81" s="723"/>
      <c r="K81" s="724"/>
      <c r="L81" s="724"/>
      <c r="M81" s="724"/>
      <c r="N81" s="725"/>
    </row>
    <row r="82" spans="1:14" ht="25.5" customHeight="1">
      <c r="A82" s="194"/>
      <c r="B82" s="714" t="s">
        <v>392</v>
      </c>
      <c r="C82" s="715"/>
      <c r="D82" s="716"/>
      <c r="E82" s="726"/>
      <c r="F82" s="727"/>
      <c r="G82" s="727"/>
      <c r="H82" s="727"/>
      <c r="I82" s="727"/>
      <c r="J82" s="727"/>
      <c r="K82" s="727"/>
      <c r="L82" s="727"/>
      <c r="M82" s="727"/>
      <c r="N82" s="728"/>
    </row>
    <row r="83" spans="1:14" ht="25.5" customHeight="1">
      <c r="A83" s="194"/>
      <c r="B83" s="717" t="s">
        <v>393</v>
      </c>
      <c r="C83" s="718"/>
      <c r="D83" s="719"/>
      <c r="E83" s="198"/>
      <c r="F83" s="199"/>
      <c r="G83" s="199"/>
      <c r="H83" s="199"/>
      <c r="I83" s="199"/>
      <c r="J83" s="199"/>
      <c r="K83" s="199"/>
      <c r="L83" s="199"/>
      <c r="M83" s="199"/>
      <c r="N83" s="200"/>
    </row>
    <row r="84" spans="1:14" ht="25.5" customHeight="1" thickBot="1">
      <c r="A84" s="194"/>
      <c r="B84" s="720" t="s">
        <v>392</v>
      </c>
      <c r="C84" s="721"/>
      <c r="D84" s="722"/>
      <c r="E84" s="729"/>
      <c r="F84" s="730"/>
      <c r="G84" s="730"/>
      <c r="H84" s="730"/>
      <c r="I84" s="730"/>
      <c r="J84" s="730"/>
      <c r="K84" s="730"/>
      <c r="L84" s="730"/>
      <c r="M84" s="730"/>
      <c r="N84" s="731"/>
    </row>
  </sheetData>
  <mergeCells count="151">
    <mergeCell ref="E32:E41"/>
    <mergeCell ref="E42:E53"/>
    <mergeCell ref="E54:E65"/>
    <mergeCell ref="E66:E77"/>
    <mergeCell ref="B2:D77"/>
    <mergeCell ref="G74:H77"/>
    <mergeCell ref="I74:J74"/>
    <mergeCell ref="K74:N74"/>
    <mergeCell ref="I75:J75"/>
    <mergeCell ref="K75:N75"/>
    <mergeCell ref="I76:J76"/>
    <mergeCell ref="K76:N76"/>
    <mergeCell ref="I77:J77"/>
    <mergeCell ref="K77:N77"/>
    <mergeCell ref="I62:J62"/>
    <mergeCell ref="K62:N62"/>
    <mergeCell ref="I63:J63"/>
    <mergeCell ref="K63:N63"/>
    <mergeCell ref="I64:J64"/>
    <mergeCell ref="K64:N64"/>
    <mergeCell ref="I65:J65"/>
    <mergeCell ref="K65:N65"/>
    <mergeCell ref="G62:H65"/>
    <mergeCell ref="G50:H53"/>
    <mergeCell ref="K53:N53"/>
    <mergeCell ref="G38:H41"/>
    <mergeCell ref="I38:J38"/>
    <mergeCell ref="K38:N38"/>
    <mergeCell ref="I39:J39"/>
    <mergeCell ref="K39:N39"/>
    <mergeCell ref="I40:J40"/>
    <mergeCell ref="K40:N40"/>
    <mergeCell ref="I41:J41"/>
    <mergeCell ref="K41:N41"/>
    <mergeCell ref="G47:H49"/>
    <mergeCell ref="I47:N48"/>
    <mergeCell ref="I49:J49"/>
    <mergeCell ref="K49:N49"/>
    <mergeCell ref="E20:E29"/>
    <mergeCell ref="G26:H29"/>
    <mergeCell ref="I26:J26"/>
    <mergeCell ref="I27:J27"/>
    <mergeCell ref="I28:J28"/>
    <mergeCell ref="I29:J29"/>
    <mergeCell ref="K26:N26"/>
    <mergeCell ref="K27:N27"/>
    <mergeCell ref="K28:N28"/>
    <mergeCell ref="K29:N29"/>
    <mergeCell ref="F57:H58"/>
    <mergeCell ref="I57:N57"/>
    <mergeCell ref="I58:N58"/>
    <mergeCell ref="G59:H61"/>
    <mergeCell ref="I59:N60"/>
    <mergeCell ref="I61:J61"/>
    <mergeCell ref="K61:N61"/>
    <mergeCell ref="F56:H56"/>
    <mergeCell ref="E2:E11"/>
    <mergeCell ref="F2:H2"/>
    <mergeCell ref="G54:H55"/>
    <mergeCell ref="I54:N54"/>
    <mergeCell ref="I55:N55"/>
    <mergeCell ref="I13:N13"/>
    <mergeCell ref="F14:H14"/>
    <mergeCell ref="F10:H11"/>
    <mergeCell ref="I10:N10"/>
    <mergeCell ref="K14:N14"/>
    <mergeCell ref="G30:H31"/>
    <mergeCell ref="E12:E17"/>
    <mergeCell ref="F12:H12"/>
    <mergeCell ref="I12:N12"/>
    <mergeCell ref="F15:H15"/>
    <mergeCell ref="J15:N15"/>
    <mergeCell ref="M5:N5"/>
    <mergeCell ref="F6:H6"/>
    <mergeCell ref="F3:H3"/>
    <mergeCell ref="I3:N3"/>
    <mergeCell ref="F4:H4"/>
    <mergeCell ref="I6:N6"/>
    <mergeCell ref="F7:H7"/>
    <mergeCell ref="I7:N7"/>
    <mergeCell ref="I56:N56"/>
    <mergeCell ref="F16:H16"/>
    <mergeCell ref="K16:N16"/>
    <mergeCell ref="F17:H17"/>
    <mergeCell ref="I17:N17"/>
    <mergeCell ref="F8:H9"/>
    <mergeCell ref="I8:N8"/>
    <mergeCell ref="I9:N9"/>
    <mergeCell ref="F13:H13"/>
    <mergeCell ref="I50:J50"/>
    <mergeCell ref="K50:N50"/>
    <mergeCell ref="I51:J51"/>
    <mergeCell ref="K51:N51"/>
    <mergeCell ref="I52:J52"/>
    <mergeCell ref="K52:N52"/>
    <mergeCell ref="I53:J53"/>
    <mergeCell ref="I11:N11"/>
    <mergeCell ref="J4:N4"/>
    <mergeCell ref="I2:N2"/>
    <mergeCell ref="B81:D81"/>
    <mergeCell ref="B82:D82"/>
    <mergeCell ref="B83:D83"/>
    <mergeCell ref="B84:D84"/>
    <mergeCell ref="J81:N81"/>
    <mergeCell ref="E82:N82"/>
    <mergeCell ref="E84:N84"/>
    <mergeCell ref="G66:H67"/>
    <mergeCell ref="I66:N66"/>
    <mergeCell ref="I67:N67"/>
    <mergeCell ref="F68:H68"/>
    <mergeCell ref="I68:N68"/>
    <mergeCell ref="F69:H70"/>
    <mergeCell ref="I69:N69"/>
    <mergeCell ref="I70:N70"/>
    <mergeCell ref="G71:H73"/>
    <mergeCell ref="I71:N72"/>
    <mergeCell ref="I73:J73"/>
    <mergeCell ref="K73:N73"/>
    <mergeCell ref="F5:H5"/>
    <mergeCell ref="I5:K5"/>
    <mergeCell ref="G35:H37"/>
    <mergeCell ref="I35:N36"/>
    <mergeCell ref="I37:J37"/>
    <mergeCell ref="K37:N37"/>
    <mergeCell ref="F44:H44"/>
    <mergeCell ref="I44:N44"/>
    <mergeCell ref="F45:H46"/>
    <mergeCell ref="I45:N45"/>
    <mergeCell ref="I46:N46"/>
    <mergeCell ref="G42:H43"/>
    <mergeCell ref="I42:N42"/>
    <mergeCell ref="I43:N43"/>
    <mergeCell ref="I30:N30"/>
    <mergeCell ref="I31:N31"/>
    <mergeCell ref="F32:H32"/>
    <mergeCell ref="I32:N32"/>
    <mergeCell ref="F33:H34"/>
    <mergeCell ref="I33:N33"/>
    <mergeCell ref="I34:N34"/>
    <mergeCell ref="G18:H19"/>
    <mergeCell ref="I18:N18"/>
    <mergeCell ref="I19:N19"/>
    <mergeCell ref="F20:H20"/>
    <mergeCell ref="I20:N20"/>
    <mergeCell ref="F21:H22"/>
    <mergeCell ref="I21:N21"/>
    <mergeCell ref="I22:N22"/>
    <mergeCell ref="G23:H25"/>
    <mergeCell ref="I23:N24"/>
    <mergeCell ref="I25:J25"/>
    <mergeCell ref="K25:N25"/>
  </mergeCells>
  <phoneticPr fontId="25"/>
  <conditionalFormatting sqref="E82">
    <cfRule type="expression" dxfId="27" priority="1">
      <formula>OR($Q$12=TRUE,$R$12=TRUE)=TRUE</formula>
    </cfRule>
  </conditionalFormatting>
  <conditionalFormatting sqref="E84">
    <cfRule type="expression" dxfId="26" priority="2">
      <formula>$Q$15=TRUE</formula>
    </cfRule>
  </conditionalFormatting>
  <dataValidations count="2">
    <dataValidation type="list" allowBlank="1" showErrorMessage="1" sqref="I7:N7" xr:uid="{F95F4927-35CB-40E1-BAD3-03D1E90EA910}">
      <formula1>"中小企業,中小企業以外(注)"</formula1>
    </dataValidation>
    <dataValidation type="list" allowBlank="1" showInputMessage="1" showErrorMessage="1" sqref="K26:N26 K38:N38 K50:N50 K62:N62 K74:N74" xr:uid="{B2FB506D-DBB1-412B-B40F-F8991C2F0703}">
      <formula1>"2023年度,2024年度"</formula1>
    </dataValidation>
  </dataValidations>
  <pageMargins left="0.7" right="0.7" top="0.75" bottom="0.75" header="0.3" footer="0.3"/>
  <pageSetup paperSize="9" scale="70" orientation="portrait" r:id="rId1"/>
  <rowBreaks count="1" manualBreakCount="1">
    <brk id="4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89" r:id="rId4" name="Check Box 81">
              <controlPr defaultSize="0" autoFill="0" autoLine="0" autoPict="0" altText="シェアードセービング契約方式で_x000a_ESCO事業者を利用">
                <anchor moveWithCells="1">
                  <from>
                    <xdr:col>4</xdr:col>
                    <xdr:colOff>85725</xdr:colOff>
                    <xdr:row>80</xdr:row>
                    <xdr:rowOff>19050</xdr:rowOff>
                  </from>
                  <to>
                    <xdr:col>8</xdr:col>
                    <xdr:colOff>476250</xdr:colOff>
                    <xdr:row>81</xdr:row>
                    <xdr:rowOff>9525</xdr:rowOff>
                  </to>
                </anchor>
              </controlPr>
            </control>
          </mc:Choice>
        </mc:AlternateContent>
        <mc:AlternateContent xmlns:mc="http://schemas.openxmlformats.org/markup-compatibility/2006">
          <mc:Choice Requires="x14">
            <control shapeId="43090" r:id="rId5" name="Check Box 82">
              <controlPr defaultSize="0" autoFill="0" autoLine="0" autoPict="0" altText="リースを利用">
                <anchor moveWithCells="1">
                  <from>
                    <xdr:col>4</xdr:col>
                    <xdr:colOff>85725</xdr:colOff>
                    <xdr:row>82</xdr:row>
                    <xdr:rowOff>28575</xdr:rowOff>
                  </from>
                  <to>
                    <xdr:col>5</xdr:col>
                    <xdr:colOff>419100</xdr:colOff>
                    <xdr:row>82</xdr:row>
                    <xdr:rowOff>314325</xdr:rowOff>
                  </to>
                </anchor>
              </controlPr>
            </control>
          </mc:Choice>
        </mc:AlternateContent>
        <mc:AlternateContent xmlns:mc="http://schemas.openxmlformats.org/markup-compatibility/2006">
          <mc:Choice Requires="x14">
            <control shapeId="43091" r:id="rId6" name="Check Box 83">
              <controlPr defaultSize="0" autoFill="0" autoLine="0" autoPict="0" altText="シェアードセービング契約方式で_x000a_ESCO事業者を利用">
                <anchor moveWithCells="1">
                  <from>
                    <xdr:col>9</xdr:col>
                    <xdr:colOff>85725</xdr:colOff>
                    <xdr:row>80</xdr:row>
                    <xdr:rowOff>9525</xdr:rowOff>
                  </from>
                  <to>
                    <xdr:col>11</xdr:col>
                    <xdr:colOff>390525</xdr:colOff>
                    <xdr:row>80</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DD175-0AC6-4D96-9ABF-BBC8C96043EF}">
  <sheetPr>
    <pageSetUpPr fitToPage="1"/>
  </sheetPr>
  <dimension ref="A1:R84"/>
  <sheetViews>
    <sheetView showGridLines="0" zoomScaleNormal="100" workbookViewId="0"/>
  </sheetViews>
  <sheetFormatPr defaultRowHeight="13.5"/>
  <cols>
    <col min="1" max="1" width="2.125" style="8" customWidth="1"/>
    <col min="2" max="4" width="4.375" style="8" customWidth="1"/>
    <col min="5" max="8" width="9" style="8"/>
    <col min="9" max="9" width="20.875" style="8" customWidth="1"/>
    <col min="10" max="10" width="9" style="8"/>
    <col min="11" max="11" width="16.125" style="8" bestFit="1" customWidth="1"/>
    <col min="12" max="15" width="9" style="8"/>
    <col min="16" max="19" width="0" style="8" hidden="1" customWidth="1"/>
    <col min="20" max="16384" width="9" style="8"/>
  </cols>
  <sheetData>
    <row r="1" spans="2:18" ht="42" customHeight="1" thickBot="1">
      <c r="B1" s="8" t="s">
        <v>480</v>
      </c>
    </row>
    <row r="2" spans="2:18" s="19" customFormat="1" ht="20.25" customHeight="1">
      <c r="B2" s="582" t="s">
        <v>454</v>
      </c>
      <c r="C2" s="583"/>
      <c r="D2" s="788"/>
      <c r="E2" s="779" t="s">
        <v>384</v>
      </c>
      <c r="F2" s="618" t="s">
        <v>385</v>
      </c>
      <c r="G2" s="619"/>
      <c r="H2" s="620"/>
      <c r="I2" s="708"/>
      <c r="J2" s="709"/>
      <c r="K2" s="709"/>
      <c r="L2" s="709"/>
      <c r="M2" s="709"/>
      <c r="N2" s="710"/>
    </row>
    <row r="3" spans="2:18" s="19" customFormat="1" ht="20.25" customHeight="1">
      <c r="B3" s="595"/>
      <c r="C3" s="596"/>
      <c r="D3" s="789"/>
      <c r="E3" s="780"/>
      <c r="F3" s="615" t="s">
        <v>151</v>
      </c>
      <c r="G3" s="749"/>
      <c r="H3" s="750"/>
      <c r="I3" s="751"/>
      <c r="J3" s="752"/>
      <c r="K3" s="752"/>
      <c r="L3" s="752"/>
      <c r="M3" s="752"/>
      <c r="N3" s="753"/>
    </row>
    <row r="4" spans="2:18" s="19" customFormat="1" ht="20.25" customHeight="1">
      <c r="B4" s="595"/>
      <c r="C4" s="596"/>
      <c r="D4" s="789"/>
      <c r="E4" s="780"/>
      <c r="F4" s="615" t="s">
        <v>164</v>
      </c>
      <c r="G4" s="616"/>
      <c r="H4" s="617"/>
      <c r="I4" s="48" t="s">
        <v>153</v>
      </c>
      <c r="J4" s="635"/>
      <c r="K4" s="633"/>
      <c r="L4" s="633"/>
      <c r="M4" s="633"/>
      <c r="N4" s="636"/>
    </row>
    <row r="5" spans="2:18" s="19" customFormat="1" ht="20.25" customHeight="1">
      <c r="B5" s="595"/>
      <c r="C5" s="596"/>
      <c r="D5" s="789"/>
      <c r="E5" s="780"/>
      <c r="F5" s="615" t="s">
        <v>163</v>
      </c>
      <c r="G5" s="616"/>
      <c r="H5" s="617"/>
      <c r="I5" s="635"/>
      <c r="J5" s="747"/>
      <c r="K5" s="747"/>
      <c r="L5" s="45" t="s">
        <v>162</v>
      </c>
      <c r="M5" s="633"/>
      <c r="N5" s="748"/>
    </row>
    <row r="6" spans="2:18" s="19" customFormat="1" ht="20.25" customHeight="1">
      <c r="B6" s="595"/>
      <c r="C6" s="596"/>
      <c r="D6" s="789"/>
      <c r="E6" s="780"/>
      <c r="F6" s="615" t="s">
        <v>239</v>
      </c>
      <c r="G6" s="616"/>
      <c r="H6" s="617"/>
      <c r="I6" s="754"/>
      <c r="J6" s="755"/>
      <c r="K6" s="755"/>
      <c r="L6" s="755"/>
      <c r="M6" s="755"/>
      <c r="N6" s="756"/>
    </row>
    <row r="7" spans="2:18" s="19" customFormat="1" ht="20.25" customHeight="1">
      <c r="B7" s="595"/>
      <c r="C7" s="596"/>
      <c r="D7" s="789"/>
      <c r="E7" s="780"/>
      <c r="F7" s="640" t="s">
        <v>424</v>
      </c>
      <c r="G7" s="641"/>
      <c r="H7" s="642"/>
      <c r="I7" s="757"/>
      <c r="J7" s="758"/>
      <c r="K7" s="758"/>
      <c r="L7" s="758"/>
      <c r="M7" s="758"/>
      <c r="N7" s="759"/>
      <c r="O7" s="19" t="s">
        <v>445</v>
      </c>
    </row>
    <row r="8" spans="2:18" s="19" customFormat="1" ht="20.25" customHeight="1">
      <c r="B8" s="595"/>
      <c r="C8" s="596"/>
      <c r="D8" s="789"/>
      <c r="E8" s="780"/>
      <c r="F8" s="608" t="s">
        <v>161</v>
      </c>
      <c r="G8" s="609"/>
      <c r="H8" s="610"/>
      <c r="I8" s="656" t="s">
        <v>387</v>
      </c>
      <c r="J8" s="657"/>
      <c r="K8" s="657"/>
      <c r="L8" s="657"/>
      <c r="M8" s="657"/>
      <c r="N8" s="658"/>
    </row>
    <row r="9" spans="2:18" s="19" customFormat="1" ht="20.25" customHeight="1">
      <c r="B9" s="595"/>
      <c r="C9" s="596"/>
      <c r="D9" s="789"/>
      <c r="E9" s="780"/>
      <c r="F9" s="611"/>
      <c r="G9" s="612"/>
      <c r="H9" s="613"/>
      <c r="I9" s="674"/>
      <c r="J9" s="765"/>
      <c r="K9" s="765"/>
      <c r="L9" s="765"/>
      <c r="M9" s="765"/>
      <c r="N9" s="766"/>
    </row>
    <row r="10" spans="2:18" s="19" customFormat="1" ht="20.25" customHeight="1">
      <c r="B10" s="595"/>
      <c r="C10" s="596"/>
      <c r="D10" s="789"/>
      <c r="E10" s="780"/>
      <c r="F10" s="608" t="s">
        <v>160</v>
      </c>
      <c r="G10" s="609"/>
      <c r="H10" s="610"/>
      <c r="I10" s="656" t="s">
        <v>159</v>
      </c>
      <c r="J10" s="657"/>
      <c r="K10" s="657"/>
      <c r="L10" s="657"/>
      <c r="M10" s="657"/>
      <c r="N10" s="658"/>
    </row>
    <row r="11" spans="2:18" s="19" customFormat="1" ht="20.25" customHeight="1">
      <c r="B11" s="595"/>
      <c r="C11" s="596"/>
      <c r="D11" s="789"/>
      <c r="E11" s="613"/>
      <c r="F11" s="611"/>
      <c r="G11" s="612"/>
      <c r="H11" s="613"/>
      <c r="I11" s="662"/>
      <c r="J11" s="706"/>
      <c r="K11" s="706"/>
      <c r="L11" s="706"/>
      <c r="M11" s="706"/>
      <c r="N11" s="707"/>
    </row>
    <row r="12" spans="2:18" s="19" customFormat="1" ht="20.25" customHeight="1">
      <c r="B12" s="595"/>
      <c r="C12" s="596"/>
      <c r="D12" s="789"/>
      <c r="E12" s="679" t="s">
        <v>158</v>
      </c>
      <c r="F12" s="621" t="s">
        <v>157</v>
      </c>
      <c r="G12" s="621"/>
      <c r="H12" s="621"/>
      <c r="I12" s="760"/>
      <c r="J12" s="760"/>
      <c r="K12" s="760"/>
      <c r="L12" s="760"/>
      <c r="M12" s="760"/>
      <c r="N12" s="764"/>
      <c r="Q12" s="19" t="b">
        <v>0</v>
      </c>
      <c r="R12" s="19" t="b">
        <v>0</v>
      </c>
    </row>
    <row r="13" spans="2:18" s="19" customFormat="1" ht="20.25" customHeight="1">
      <c r="B13" s="595"/>
      <c r="C13" s="596"/>
      <c r="D13" s="789"/>
      <c r="E13" s="617"/>
      <c r="F13" s="621" t="s">
        <v>156</v>
      </c>
      <c r="G13" s="621"/>
      <c r="H13" s="621"/>
      <c r="I13" s="760"/>
      <c r="J13" s="760"/>
      <c r="K13" s="760"/>
      <c r="L13" s="760"/>
      <c r="M13" s="760"/>
      <c r="N13" s="764"/>
    </row>
    <row r="14" spans="2:18" s="19" customFormat="1" ht="20.25" customHeight="1">
      <c r="B14" s="595"/>
      <c r="C14" s="596"/>
      <c r="D14" s="789"/>
      <c r="E14" s="617"/>
      <c r="F14" s="621" t="s">
        <v>150</v>
      </c>
      <c r="G14" s="621"/>
      <c r="H14" s="621"/>
      <c r="I14" s="48"/>
      <c r="J14" s="46" t="s">
        <v>155</v>
      </c>
      <c r="K14" s="635"/>
      <c r="L14" s="633"/>
      <c r="M14" s="633"/>
      <c r="N14" s="636"/>
    </row>
    <row r="15" spans="2:18" s="19" customFormat="1" ht="20.25" customHeight="1">
      <c r="B15" s="595"/>
      <c r="C15" s="596"/>
      <c r="D15" s="789"/>
      <c r="E15" s="617"/>
      <c r="F15" s="621" t="s">
        <v>154</v>
      </c>
      <c r="G15" s="621"/>
      <c r="H15" s="621"/>
      <c r="I15" s="48" t="s">
        <v>153</v>
      </c>
      <c r="J15" s="760"/>
      <c r="K15" s="760"/>
      <c r="L15" s="760"/>
      <c r="M15" s="760"/>
      <c r="N15" s="764"/>
      <c r="Q15" s="19" t="b">
        <v>0</v>
      </c>
    </row>
    <row r="16" spans="2:18" s="19" customFormat="1" ht="20.25" customHeight="1">
      <c r="B16" s="595"/>
      <c r="C16" s="596"/>
      <c r="D16" s="789"/>
      <c r="E16" s="617"/>
      <c r="F16" s="621" t="s">
        <v>149</v>
      </c>
      <c r="G16" s="621"/>
      <c r="H16" s="621"/>
      <c r="I16" s="48"/>
      <c r="J16" s="45" t="s">
        <v>152</v>
      </c>
      <c r="K16" s="760"/>
      <c r="L16" s="761"/>
      <c r="M16" s="761"/>
      <c r="N16" s="762"/>
    </row>
    <row r="17" spans="2:14" s="19" customFormat="1" ht="20.25" customHeight="1">
      <c r="B17" s="595"/>
      <c r="C17" s="596"/>
      <c r="D17" s="789"/>
      <c r="E17" s="617"/>
      <c r="F17" s="621" t="s">
        <v>148</v>
      </c>
      <c r="G17" s="621"/>
      <c r="H17" s="621"/>
      <c r="I17" s="760"/>
      <c r="J17" s="760"/>
      <c r="K17" s="760"/>
      <c r="L17" s="760"/>
      <c r="M17" s="760"/>
      <c r="N17" s="764"/>
    </row>
    <row r="18" spans="2:14" s="19" customFormat="1" ht="20.25" customHeight="1">
      <c r="B18" s="595"/>
      <c r="C18" s="596"/>
      <c r="D18" s="789"/>
      <c r="E18" s="44"/>
      <c r="F18" s="44"/>
      <c r="G18" s="596" t="s">
        <v>147</v>
      </c>
      <c r="H18" s="406"/>
      <c r="I18" s="671" t="s">
        <v>593</v>
      </c>
      <c r="J18" s="672"/>
      <c r="K18" s="672"/>
      <c r="L18" s="672"/>
      <c r="M18" s="672"/>
      <c r="N18" s="673"/>
    </row>
    <row r="19" spans="2:14" s="19" customFormat="1" ht="20.25" customHeight="1">
      <c r="B19" s="595"/>
      <c r="C19" s="596"/>
      <c r="D19" s="789"/>
      <c r="E19" s="44"/>
      <c r="F19" s="44"/>
      <c r="G19" s="690"/>
      <c r="H19" s="691"/>
      <c r="I19" s="674"/>
      <c r="J19" s="675"/>
      <c r="K19" s="675"/>
      <c r="L19" s="675"/>
      <c r="M19" s="675"/>
      <c r="N19" s="676"/>
    </row>
    <row r="20" spans="2:14" s="19" customFormat="1" ht="20.25" customHeight="1">
      <c r="B20" s="595"/>
      <c r="C20" s="596"/>
      <c r="D20" s="789"/>
      <c r="E20" s="595" t="s">
        <v>240</v>
      </c>
      <c r="F20" s="677" t="s">
        <v>146</v>
      </c>
      <c r="G20" s="678"/>
      <c r="H20" s="679"/>
      <c r="I20" s="680"/>
      <c r="J20" s="681"/>
      <c r="K20" s="681"/>
      <c r="L20" s="681"/>
      <c r="M20" s="681"/>
      <c r="N20" s="682"/>
    </row>
    <row r="21" spans="2:14" s="19" customFormat="1" ht="15" customHeight="1">
      <c r="B21" s="595"/>
      <c r="C21" s="596"/>
      <c r="D21" s="789"/>
      <c r="E21" s="595"/>
      <c r="F21" s="403" t="s">
        <v>145</v>
      </c>
      <c r="G21" s="683"/>
      <c r="H21" s="404"/>
      <c r="I21" s="684" t="s">
        <v>444</v>
      </c>
      <c r="J21" s="685"/>
      <c r="K21" s="685"/>
      <c r="L21" s="685"/>
      <c r="M21" s="685"/>
      <c r="N21" s="686"/>
    </row>
    <row r="22" spans="2:14" s="19" customFormat="1" ht="30" customHeight="1">
      <c r="B22" s="595"/>
      <c r="C22" s="596"/>
      <c r="D22" s="789"/>
      <c r="E22" s="595"/>
      <c r="F22" s="405"/>
      <c r="G22" s="596"/>
      <c r="H22" s="406"/>
      <c r="I22" s="687"/>
      <c r="J22" s="688"/>
      <c r="K22" s="688"/>
      <c r="L22" s="688"/>
      <c r="M22" s="688"/>
      <c r="N22" s="689"/>
    </row>
    <row r="23" spans="2:14" s="19" customFormat="1" ht="15" customHeight="1">
      <c r="B23" s="595"/>
      <c r="C23" s="596"/>
      <c r="D23" s="789"/>
      <c r="E23" s="595"/>
      <c r="F23" s="187"/>
      <c r="G23" s="692" t="s">
        <v>144</v>
      </c>
      <c r="H23" s="693"/>
      <c r="I23" s="695" t="s">
        <v>241</v>
      </c>
      <c r="J23" s="696"/>
      <c r="K23" s="696"/>
      <c r="L23" s="696"/>
      <c r="M23" s="696"/>
      <c r="N23" s="697"/>
    </row>
    <row r="24" spans="2:14" s="19" customFormat="1" ht="27" customHeight="1">
      <c r="B24" s="595"/>
      <c r="C24" s="596"/>
      <c r="D24" s="789"/>
      <c r="E24" s="595"/>
      <c r="F24" s="187"/>
      <c r="G24" s="694"/>
      <c r="H24" s="406"/>
      <c r="I24" s="698"/>
      <c r="J24" s="699"/>
      <c r="K24" s="699"/>
      <c r="L24" s="699"/>
      <c r="M24" s="699"/>
      <c r="N24" s="700"/>
    </row>
    <row r="25" spans="2:14" s="19" customFormat="1" ht="27.6" customHeight="1">
      <c r="B25" s="595"/>
      <c r="C25" s="596"/>
      <c r="D25" s="789"/>
      <c r="E25" s="595"/>
      <c r="F25" s="187"/>
      <c r="G25" s="694"/>
      <c r="H25" s="406"/>
      <c r="I25" s="701" t="s">
        <v>580</v>
      </c>
      <c r="J25" s="702"/>
      <c r="K25" s="703"/>
      <c r="L25" s="704"/>
      <c r="M25" s="704"/>
      <c r="N25" s="705"/>
    </row>
    <row r="26" spans="2:14" s="19" customFormat="1" ht="27.6" customHeight="1">
      <c r="B26" s="595"/>
      <c r="C26" s="596"/>
      <c r="D26" s="789"/>
      <c r="E26" s="595"/>
      <c r="F26" s="187"/>
      <c r="G26" s="782" t="s">
        <v>578</v>
      </c>
      <c r="H26" s="404"/>
      <c r="I26" s="767" t="s">
        <v>574</v>
      </c>
      <c r="J26" s="768"/>
      <c r="K26" s="769"/>
      <c r="L26" s="770"/>
      <c r="M26" s="770"/>
      <c r="N26" s="771"/>
    </row>
    <row r="27" spans="2:14" s="19" customFormat="1" ht="27.6" customHeight="1">
      <c r="B27" s="595"/>
      <c r="C27" s="596"/>
      <c r="D27" s="789"/>
      <c r="E27" s="595"/>
      <c r="F27" s="187"/>
      <c r="G27" s="694"/>
      <c r="H27" s="406"/>
      <c r="I27" s="772" t="s">
        <v>575</v>
      </c>
      <c r="J27" s="773"/>
      <c r="K27" s="774"/>
      <c r="L27" s="775"/>
      <c r="M27" s="775"/>
      <c r="N27" s="776"/>
    </row>
    <row r="28" spans="2:14" s="19" customFormat="1" ht="27.6" customHeight="1">
      <c r="B28" s="595"/>
      <c r="C28" s="596"/>
      <c r="D28" s="789"/>
      <c r="E28" s="595"/>
      <c r="F28" s="187"/>
      <c r="G28" s="694"/>
      <c r="H28" s="406"/>
      <c r="I28" s="772" t="s">
        <v>577</v>
      </c>
      <c r="J28" s="773"/>
      <c r="K28" s="774"/>
      <c r="L28" s="775"/>
      <c r="M28" s="775"/>
      <c r="N28" s="776"/>
    </row>
    <row r="29" spans="2:14" s="19" customFormat="1" ht="27.6" customHeight="1">
      <c r="B29" s="595"/>
      <c r="C29" s="596"/>
      <c r="D29" s="789"/>
      <c r="E29" s="781"/>
      <c r="F29" s="188"/>
      <c r="G29" s="741"/>
      <c r="H29" s="408"/>
      <c r="I29" s="777" t="s">
        <v>576</v>
      </c>
      <c r="J29" s="778"/>
      <c r="K29" s="783"/>
      <c r="L29" s="784"/>
      <c r="M29" s="784"/>
      <c r="N29" s="785"/>
    </row>
    <row r="30" spans="2:14" s="19" customFormat="1" ht="20.25" customHeight="1">
      <c r="B30" s="595"/>
      <c r="C30" s="596"/>
      <c r="D30" s="789"/>
      <c r="E30" s="44"/>
      <c r="F30" s="44"/>
      <c r="G30" s="596" t="s">
        <v>147</v>
      </c>
      <c r="H30" s="406"/>
      <c r="I30" s="671" t="s">
        <v>593</v>
      </c>
      <c r="J30" s="672"/>
      <c r="K30" s="672"/>
      <c r="L30" s="672"/>
      <c r="M30" s="672"/>
      <c r="N30" s="673"/>
    </row>
    <row r="31" spans="2:14" s="19" customFormat="1" ht="20.25" customHeight="1">
      <c r="B31" s="595"/>
      <c r="C31" s="596"/>
      <c r="D31" s="789"/>
      <c r="E31" s="44"/>
      <c r="F31" s="44"/>
      <c r="G31" s="690"/>
      <c r="H31" s="691"/>
      <c r="I31" s="674"/>
      <c r="J31" s="675"/>
      <c r="K31" s="675"/>
      <c r="L31" s="675"/>
      <c r="M31" s="675"/>
      <c r="N31" s="676"/>
    </row>
    <row r="32" spans="2:14" s="19" customFormat="1" ht="20.25" customHeight="1">
      <c r="B32" s="595"/>
      <c r="C32" s="596"/>
      <c r="D32" s="789"/>
      <c r="E32" s="786" t="s">
        <v>389</v>
      </c>
      <c r="F32" s="677" t="s">
        <v>146</v>
      </c>
      <c r="G32" s="678"/>
      <c r="H32" s="679"/>
      <c r="I32" s="680"/>
      <c r="J32" s="681"/>
      <c r="K32" s="681"/>
      <c r="L32" s="681"/>
      <c r="M32" s="681"/>
      <c r="N32" s="682"/>
    </row>
    <row r="33" spans="2:14" s="19" customFormat="1" ht="15" customHeight="1">
      <c r="B33" s="595"/>
      <c r="C33" s="596"/>
      <c r="D33" s="789"/>
      <c r="E33" s="786"/>
      <c r="F33" s="403" t="s">
        <v>145</v>
      </c>
      <c r="G33" s="683"/>
      <c r="H33" s="404"/>
      <c r="I33" s="684" t="s">
        <v>444</v>
      </c>
      <c r="J33" s="685"/>
      <c r="K33" s="685"/>
      <c r="L33" s="685"/>
      <c r="M33" s="685"/>
      <c r="N33" s="686"/>
    </row>
    <row r="34" spans="2:14" s="19" customFormat="1" ht="30" customHeight="1">
      <c r="B34" s="595"/>
      <c r="C34" s="596"/>
      <c r="D34" s="789"/>
      <c r="E34" s="786"/>
      <c r="F34" s="405"/>
      <c r="G34" s="596"/>
      <c r="H34" s="406"/>
      <c r="I34" s="687"/>
      <c r="J34" s="688"/>
      <c r="K34" s="688"/>
      <c r="L34" s="688"/>
      <c r="M34" s="688"/>
      <c r="N34" s="689"/>
    </row>
    <row r="35" spans="2:14" s="19" customFormat="1" ht="15" customHeight="1">
      <c r="B35" s="595"/>
      <c r="C35" s="596"/>
      <c r="D35" s="789"/>
      <c r="E35" s="786"/>
      <c r="F35" s="187"/>
      <c r="G35" s="692" t="s">
        <v>144</v>
      </c>
      <c r="H35" s="693"/>
      <c r="I35" s="695" t="s">
        <v>241</v>
      </c>
      <c r="J35" s="696"/>
      <c r="K35" s="696"/>
      <c r="L35" s="696"/>
      <c r="M35" s="696"/>
      <c r="N35" s="697"/>
    </row>
    <row r="36" spans="2:14" s="19" customFormat="1" ht="27" customHeight="1">
      <c r="B36" s="595"/>
      <c r="C36" s="596"/>
      <c r="D36" s="789"/>
      <c r="E36" s="786"/>
      <c r="F36" s="187"/>
      <c r="G36" s="694"/>
      <c r="H36" s="406"/>
      <c r="I36" s="698"/>
      <c r="J36" s="699"/>
      <c r="K36" s="699"/>
      <c r="L36" s="699"/>
      <c r="M36" s="699"/>
      <c r="N36" s="700"/>
    </row>
    <row r="37" spans="2:14" s="19" customFormat="1" ht="27.6" customHeight="1">
      <c r="B37" s="595"/>
      <c r="C37" s="596"/>
      <c r="D37" s="789"/>
      <c r="E37" s="786"/>
      <c r="F37" s="187"/>
      <c r="G37" s="694"/>
      <c r="H37" s="406"/>
      <c r="I37" s="701" t="s">
        <v>580</v>
      </c>
      <c r="J37" s="702"/>
      <c r="K37" s="703"/>
      <c r="L37" s="704"/>
      <c r="M37" s="704"/>
      <c r="N37" s="705"/>
    </row>
    <row r="38" spans="2:14" s="19" customFormat="1" ht="27.6" customHeight="1">
      <c r="B38" s="595"/>
      <c r="C38" s="596"/>
      <c r="D38" s="789"/>
      <c r="E38" s="786"/>
      <c r="F38" s="187"/>
      <c r="G38" s="782" t="s">
        <v>578</v>
      </c>
      <c r="H38" s="404"/>
      <c r="I38" s="767" t="s">
        <v>574</v>
      </c>
      <c r="J38" s="768"/>
      <c r="K38" s="769"/>
      <c r="L38" s="770"/>
      <c r="M38" s="770"/>
      <c r="N38" s="771"/>
    </row>
    <row r="39" spans="2:14" s="19" customFormat="1" ht="27.6" customHeight="1">
      <c r="B39" s="595"/>
      <c r="C39" s="596"/>
      <c r="D39" s="789"/>
      <c r="E39" s="786"/>
      <c r="F39" s="187"/>
      <c r="G39" s="694"/>
      <c r="H39" s="406"/>
      <c r="I39" s="772" t="s">
        <v>575</v>
      </c>
      <c r="J39" s="773"/>
      <c r="K39" s="774"/>
      <c r="L39" s="775"/>
      <c r="M39" s="775"/>
      <c r="N39" s="776"/>
    </row>
    <row r="40" spans="2:14" s="19" customFormat="1" ht="27.6" customHeight="1">
      <c r="B40" s="595"/>
      <c r="C40" s="596"/>
      <c r="D40" s="789"/>
      <c r="E40" s="786"/>
      <c r="F40" s="187"/>
      <c r="G40" s="694"/>
      <c r="H40" s="406"/>
      <c r="I40" s="772" t="s">
        <v>577</v>
      </c>
      <c r="J40" s="773"/>
      <c r="K40" s="774"/>
      <c r="L40" s="775"/>
      <c r="M40" s="775"/>
      <c r="N40" s="776"/>
    </row>
    <row r="41" spans="2:14" s="19" customFormat="1" ht="27.6" customHeight="1">
      <c r="B41" s="595"/>
      <c r="C41" s="596"/>
      <c r="D41" s="789"/>
      <c r="E41" s="786"/>
      <c r="F41" s="188"/>
      <c r="G41" s="741"/>
      <c r="H41" s="408"/>
      <c r="I41" s="777" t="s">
        <v>576</v>
      </c>
      <c r="J41" s="778"/>
      <c r="K41" s="783"/>
      <c r="L41" s="784"/>
      <c r="M41" s="784"/>
      <c r="N41" s="785"/>
    </row>
    <row r="42" spans="2:14" s="19" customFormat="1" ht="20.25" customHeight="1">
      <c r="B42" s="595"/>
      <c r="C42" s="596"/>
      <c r="D42" s="789"/>
      <c r="E42" s="787" t="s">
        <v>470</v>
      </c>
      <c r="F42" s="44"/>
      <c r="G42" s="596" t="s">
        <v>147</v>
      </c>
      <c r="H42" s="406"/>
      <c r="I42" s="671" t="s">
        <v>593</v>
      </c>
      <c r="J42" s="672"/>
      <c r="K42" s="672"/>
      <c r="L42" s="672"/>
      <c r="M42" s="672"/>
      <c r="N42" s="673"/>
    </row>
    <row r="43" spans="2:14" s="19" customFormat="1" ht="20.25" customHeight="1">
      <c r="B43" s="595"/>
      <c r="C43" s="596"/>
      <c r="D43" s="789"/>
      <c r="E43" s="595"/>
      <c r="F43" s="44"/>
      <c r="G43" s="690"/>
      <c r="H43" s="691"/>
      <c r="I43" s="674"/>
      <c r="J43" s="675"/>
      <c r="K43" s="675"/>
      <c r="L43" s="675"/>
      <c r="M43" s="675"/>
      <c r="N43" s="676"/>
    </row>
    <row r="44" spans="2:14" s="19" customFormat="1" ht="20.25" customHeight="1">
      <c r="B44" s="595"/>
      <c r="C44" s="596"/>
      <c r="D44" s="789"/>
      <c r="E44" s="595"/>
      <c r="F44" s="677" t="s">
        <v>146</v>
      </c>
      <c r="G44" s="678"/>
      <c r="H44" s="679"/>
      <c r="I44" s="680"/>
      <c r="J44" s="681"/>
      <c r="K44" s="681"/>
      <c r="L44" s="681"/>
      <c r="M44" s="681"/>
      <c r="N44" s="682"/>
    </row>
    <row r="45" spans="2:14" s="19" customFormat="1" ht="15" customHeight="1">
      <c r="B45" s="595"/>
      <c r="C45" s="596"/>
      <c r="D45" s="789"/>
      <c r="E45" s="595"/>
      <c r="F45" s="403" t="s">
        <v>145</v>
      </c>
      <c r="G45" s="683"/>
      <c r="H45" s="404"/>
      <c r="I45" s="684" t="s">
        <v>444</v>
      </c>
      <c r="J45" s="685"/>
      <c r="K45" s="685"/>
      <c r="L45" s="685"/>
      <c r="M45" s="685"/>
      <c r="N45" s="686"/>
    </row>
    <row r="46" spans="2:14" s="19" customFormat="1" ht="30" customHeight="1">
      <c r="B46" s="595"/>
      <c r="C46" s="596"/>
      <c r="D46" s="789"/>
      <c r="E46" s="595"/>
      <c r="F46" s="405"/>
      <c r="G46" s="596"/>
      <c r="H46" s="406"/>
      <c r="I46" s="687"/>
      <c r="J46" s="688"/>
      <c r="K46" s="688"/>
      <c r="L46" s="688"/>
      <c r="M46" s="688"/>
      <c r="N46" s="689"/>
    </row>
    <row r="47" spans="2:14" s="19" customFormat="1" ht="15" customHeight="1">
      <c r="B47" s="595"/>
      <c r="C47" s="596"/>
      <c r="D47" s="789"/>
      <c r="E47" s="595"/>
      <c r="F47" s="187"/>
      <c r="G47" s="692" t="s">
        <v>144</v>
      </c>
      <c r="H47" s="693"/>
      <c r="I47" s="695" t="s">
        <v>241</v>
      </c>
      <c r="J47" s="696"/>
      <c r="K47" s="696"/>
      <c r="L47" s="696"/>
      <c r="M47" s="696"/>
      <c r="N47" s="697"/>
    </row>
    <row r="48" spans="2:14" s="19" customFormat="1" ht="27" customHeight="1">
      <c r="B48" s="595"/>
      <c r="C48" s="596"/>
      <c r="D48" s="789"/>
      <c r="E48" s="595"/>
      <c r="F48" s="187"/>
      <c r="G48" s="694"/>
      <c r="H48" s="406"/>
      <c r="I48" s="698"/>
      <c r="J48" s="699"/>
      <c r="K48" s="699"/>
      <c r="L48" s="699"/>
      <c r="M48" s="699"/>
      <c r="N48" s="700"/>
    </row>
    <row r="49" spans="2:14" s="19" customFormat="1" ht="27.6" customHeight="1">
      <c r="B49" s="595"/>
      <c r="C49" s="596"/>
      <c r="D49" s="789"/>
      <c r="E49" s="595"/>
      <c r="F49" s="187"/>
      <c r="G49" s="694"/>
      <c r="H49" s="406"/>
      <c r="I49" s="701" t="s">
        <v>580</v>
      </c>
      <c r="J49" s="702"/>
      <c r="K49" s="703"/>
      <c r="L49" s="704"/>
      <c r="M49" s="704"/>
      <c r="N49" s="705"/>
    </row>
    <row r="50" spans="2:14" s="19" customFormat="1" ht="27.6" customHeight="1">
      <c r="B50" s="595"/>
      <c r="C50" s="596"/>
      <c r="D50" s="789"/>
      <c r="E50" s="595"/>
      <c r="F50" s="187"/>
      <c r="G50" s="782" t="s">
        <v>578</v>
      </c>
      <c r="H50" s="404"/>
      <c r="I50" s="767" t="s">
        <v>574</v>
      </c>
      <c r="J50" s="768"/>
      <c r="K50" s="769"/>
      <c r="L50" s="770"/>
      <c r="M50" s="770"/>
      <c r="N50" s="771"/>
    </row>
    <row r="51" spans="2:14" s="19" customFormat="1" ht="27.6" customHeight="1">
      <c r="B51" s="595"/>
      <c r="C51" s="596"/>
      <c r="D51" s="789"/>
      <c r="E51" s="595"/>
      <c r="F51" s="187"/>
      <c r="G51" s="694"/>
      <c r="H51" s="406"/>
      <c r="I51" s="772" t="s">
        <v>575</v>
      </c>
      <c r="J51" s="773"/>
      <c r="K51" s="774"/>
      <c r="L51" s="775"/>
      <c r="M51" s="775"/>
      <c r="N51" s="776"/>
    </row>
    <row r="52" spans="2:14" s="19" customFormat="1" ht="27.6" customHeight="1">
      <c r="B52" s="595"/>
      <c r="C52" s="596"/>
      <c r="D52" s="789"/>
      <c r="E52" s="595"/>
      <c r="F52" s="187"/>
      <c r="G52" s="694"/>
      <c r="H52" s="406"/>
      <c r="I52" s="772" t="s">
        <v>577</v>
      </c>
      <c r="J52" s="773"/>
      <c r="K52" s="774"/>
      <c r="L52" s="775"/>
      <c r="M52" s="775"/>
      <c r="N52" s="776"/>
    </row>
    <row r="53" spans="2:14" s="19" customFormat="1" ht="27.6" customHeight="1">
      <c r="B53" s="595"/>
      <c r="C53" s="596"/>
      <c r="D53" s="789"/>
      <c r="E53" s="781"/>
      <c r="F53" s="188"/>
      <c r="G53" s="741"/>
      <c r="H53" s="408"/>
      <c r="I53" s="777" t="s">
        <v>576</v>
      </c>
      <c r="J53" s="778"/>
      <c r="K53" s="783"/>
      <c r="L53" s="784"/>
      <c r="M53" s="784"/>
      <c r="N53" s="785"/>
    </row>
    <row r="54" spans="2:14" s="19" customFormat="1" ht="20.25" customHeight="1">
      <c r="B54" s="595"/>
      <c r="C54" s="596"/>
      <c r="D54" s="789"/>
      <c r="E54" s="787" t="s">
        <v>471</v>
      </c>
      <c r="F54" s="44"/>
      <c r="G54" s="596" t="s">
        <v>147</v>
      </c>
      <c r="H54" s="406"/>
      <c r="I54" s="733" t="s">
        <v>593</v>
      </c>
      <c r="J54" s="734"/>
      <c r="K54" s="734"/>
      <c r="L54" s="734"/>
      <c r="M54" s="734"/>
      <c r="N54" s="735"/>
    </row>
    <row r="55" spans="2:14" s="19" customFormat="1" ht="20.25" customHeight="1">
      <c r="B55" s="595"/>
      <c r="C55" s="596"/>
      <c r="D55" s="789"/>
      <c r="E55" s="595"/>
      <c r="F55" s="44"/>
      <c r="G55" s="690"/>
      <c r="H55" s="691"/>
      <c r="I55" s="674"/>
      <c r="J55" s="675"/>
      <c r="K55" s="675"/>
      <c r="L55" s="675"/>
      <c r="M55" s="675"/>
      <c r="N55" s="676"/>
    </row>
    <row r="56" spans="2:14" s="19" customFormat="1" ht="20.25" customHeight="1">
      <c r="B56" s="595"/>
      <c r="C56" s="596"/>
      <c r="D56" s="789"/>
      <c r="E56" s="595"/>
      <c r="F56" s="677" t="s">
        <v>146</v>
      </c>
      <c r="G56" s="678"/>
      <c r="H56" s="679"/>
      <c r="I56" s="680"/>
      <c r="J56" s="681"/>
      <c r="K56" s="681"/>
      <c r="L56" s="681"/>
      <c r="M56" s="681"/>
      <c r="N56" s="682"/>
    </row>
    <row r="57" spans="2:14" s="19" customFormat="1" ht="15" customHeight="1">
      <c r="B57" s="595"/>
      <c r="C57" s="596"/>
      <c r="D57" s="789"/>
      <c r="E57" s="595"/>
      <c r="F57" s="403" t="s">
        <v>145</v>
      </c>
      <c r="G57" s="683"/>
      <c r="H57" s="404"/>
      <c r="I57" s="684" t="s">
        <v>444</v>
      </c>
      <c r="J57" s="685"/>
      <c r="K57" s="685"/>
      <c r="L57" s="685"/>
      <c r="M57" s="685"/>
      <c r="N57" s="686"/>
    </row>
    <row r="58" spans="2:14" s="19" customFormat="1" ht="30" customHeight="1">
      <c r="B58" s="595"/>
      <c r="C58" s="596"/>
      <c r="D58" s="789"/>
      <c r="E58" s="595"/>
      <c r="F58" s="405"/>
      <c r="G58" s="596"/>
      <c r="H58" s="406"/>
      <c r="I58" s="687"/>
      <c r="J58" s="688"/>
      <c r="K58" s="688"/>
      <c r="L58" s="688"/>
      <c r="M58" s="688"/>
      <c r="N58" s="689"/>
    </row>
    <row r="59" spans="2:14" s="19" customFormat="1" ht="15" customHeight="1">
      <c r="B59" s="595"/>
      <c r="C59" s="596"/>
      <c r="D59" s="789"/>
      <c r="E59" s="595"/>
      <c r="F59" s="187"/>
      <c r="G59" s="692" t="s">
        <v>144</v>
      </c>
      <c r="H59" s="693"/>
      <c r="I59" s="695" t="s">
        <v>241</v>
      </c>
      <c r="J59" s="696"/>
      <c r="K59" s="696"/>
      <c r="L59" s="696"/>
      <c r="M59" s="696"/>
      <c r="N59" s="697"/>
    </row>
    <row r="60" spans="2:14" s="19" customFormat="1" ht="27" customHeight="1">
      <c r="B60" s="595"/>
      <c r="C60" s="596"/>
      <c r="D60" s="789"/>
      <c r="E60" s="595"/>
      <c r="F60" s="187"/>
      <c r="G60" s="694"/>
      <c r="H60" s="406"/>
      <c r="I60" s="698"/>
      <c r="J60" s="699"/>
      <c r="K60" s="699"/>
      <c r="L60" s="699"/>
      <c r="M60" s="699"/>
      <c r="N60" s="700"/>
    </row>
    <row r="61" spans="2:14" s="19" customFormat="1" ht="27.6" customHeight="1">
      <c r="B61" s="595"/>
      <c r="C61" s="596"/>
      <c r="D61" s="789"/>
      <c r="E61" s="595"/>
      <c r="F61" s="187"/>
      <c r="G61" s="694"/>
      <c r="H61" s="406"/>
      <c r="I61" s="701" t="s">
        <v>580</v>
      </c>
      <c r="J61" s="702"/>
      <c r="K61" s="703"/>
      <c r="L61" s="704"/>
      <c r="M61" s="704"/>
      <c r="N61" s="705"/>
    </row>
    <row r="62" spans="2:14" s="19" customFormat="1" ht="27.6" customHeight="1">
      <c r="B62" s="595"/>
      <c r="C62" s="596"/>
      <c r="D62" s="789"/>
      <c r="E62" s="595"/>
      <c r="F62" s="187"/>
      <c r="G62" s="782" t="s">
        <v>578</v>
      </c>
      <c r="H62" s="404"/>
      <c r="I62" s="767" t="s">
        <v>574</v>
      </c>
      <c r="J62" s="768"/>
      <c r="K62" s="769"/>
      <c r="L62" s="770"/>
      <c r="M62" s="770"/>
      <c r="N62" s="771"/>
    </row>
    <row r="63" spans="2:14" s="19" customFormat="1" ht="27.6" customHeight="1">
      <c r="B63" s="595"/>
      <c r="C63" s="596"/>
      <c r="D63" s="789"/>
      <c r="E63" s="595"/>
      <c r="F63" s="187"/>
      <c r="G63" s="694"/>
      <c r="H63" s="406"/>
      <c r="I63" s="772" t="s">
        <v>575</v>
      </c>
      <c r="J63" s="773"/>
      <c r="K63" s="774"/>
      <c r="L63" s="775"/>
      <c r="M63" s="775"/>
      <c r="N63" s="776"/>
    </row>
    <row r="64" spans="2:14" s="19" customFormat="1" ht="27.6" customHeight="1">
      <c r="B64" s="595"/>
      <c r="C64" s="596"/>
      <c r="D64" s="789"/>
      <c r="E64" s="595"/>
      <c r="F64" s="187"/>
      <c r="G64" s="694"/>
      <c r="H64" s="406"/>
      <c r="I64" s="772" t="s">
        <v>577</v>
      </c>
      <c r="J64" s="773"/>
      <c r="K64" s="774"/>
      <c r="L64" s="775"/>
      <c r="M64" s="775"/>
      <c r="N64" s="776"/>
    </row>
    <row r="65" spans="1:14" s="19" customFormat="1" ht="27.6" customHeight="1">
      <c r="B65" s="595"/>
      <c r="C65" s="596"/>
      <c r="D65" s="789"/>
      <c r="E65" s="781"/>
      <c r="F65" s="188"/>
      <c r="G65" s="741"/>
      <c r="H65" s="408"/>
      <c r="I65" s="777" t="s">
        <v>576</v>
      </c>
      <c r="J65" s="778"/>
      <c r="K65" s="783"/>
      <c r="L65" s="784"/>
      <c r="M65" s="784"/>
      <c r="N65" s="785"/>
    </row>
    <row r="66" spans="1:14" s="19" customFormat="1" ht="20.25" customHeight="1">
      <c r="B66" s="595"/>
      <c r="C66" s="596"/>
      <c r="D66" s="789"/>
      <c r="E66" s="787" t="s">
        <v>472</v>
      </c>
      <c r="F66" s="44"/>
      <c r="G66" s="683" t="s">
        <v>147</v>
      </c>
      <c r="H66" s="404"/>
      <c r="I66" s="733" t="s">
        <v>593</v>
      </c>
      <c r="J66" s="734"/>
      <c r="K66" s="734"/>
      <c r="L66" s="734"/>
      <c r="M66" s="734"/>
      <c r="N66" s="735"/>
    </row>
    <row r="67" spans="1:14" s="19" customFormat="1" ht="20.25" customHeight="1">
      <c r="B67" s="595"/>
      <c r="C67" s="596"/>
      <c r="D67" s="789"/>
      <c r="E67" s="595"/>
      <c r="F67" s="44"/>
      <c r="G67" s="732"/>
      <c r="H67" s="408"/>
      <c r="I67" s="674"/>
      <c r="J67" s="736"/>
      <c r="K67" s="736"/>
      <c r="L67" s="736"/>
      <c r="M67" s="736"/>
      <c r="N67" s="737"/>
    </row>
    <row r="68" spans="1:14" s="19" customFormat="1" ht="20.25" customHeight="1">
      <c r="B68" s="595"/>
      <c r="C68" s="596"/>
      <c r="D68" s="789"/>
      <c r="E68" s="595"/>
      <c r="F68" s="677" t="s">
        <v>146</v>
      </c>
      <c r="G68" s="678"/>
      <c r="H68" s="679"/>
      <c r="I68" s="680"/>
      <c r="J68" s="681"/>
      <c r="K68" s="681"/>
      <c r="L68" s="681"/>
      <c r="M68" s="681"/>
      <c r="N68" s="682"/>
    </row>
    <row r="69" spans="1:14" s="19" customFormat="1" ht="15" customHeight="1">
      <c r="B69" s="595"/>
      <c r="C69" s="596"/>
      <c r="D69" s="789"/>
      <c r="E69" s="595"/>
      <c r="F69" s="403" t="s">
        <v>145</v>
      </c>
      <c r="G69" s="683"/>
      <c r="H69" s="404"/>
      <c r="I69" s="738" t="s">
        <v>444</v>
      </c>
      <c r="J69" s="739"/>
      <c r="K69" s="739"/>
      <c r="L69" s="739"/>
      <c r="M69" s="739"/>
      <c r="N69" s="740"/>
    </row>
    <row r="70" spans="1:14" s="19" customFormat="1" ht="30" customHeight="1">
      <c r="B70" s="595"/>
      <c r="C70" s="596"/>
      <c r="D70" s="789"/>
      <c r="E70" s="595"/>
      <c r="F70" s="405"/>
      <c r="G70" s="596"/>
      <c r="H70" s="406"/>
      <c r="I70" s="687"/>
      <c r="J70" s="688"/>
      <c r="K70" s="688"/>
      <c r="L70" s="688"/>
      <c r="M70" s="688"/>
      <c r="N70" s="689"/>
    </row>
    <row r="71" spans="1:14" s="19" customFormat="1" ht="15" customHeight="1">
      <c r="B71" s="595"/>
      <c r="C71" s="596"/>
      <c r="D71" s="789"/>
      <c r="E71" s="595"/>
      <c r="F71" s="187"/>
      <c r="G71" s="692" t="s">
        <v>144</v>
      </c>
      <c r="H71" s="693"/>
      <c r="I71" s="695" t="s">
        <v>241</v>
      </c>
      <c r="J71" s="696"/>
      <c r="K71" s="696"/>
      <c r="L71" s="696"/>
      <c r="M71" s="696"/>
      <c r="N71" s="697"/>
    </row>
    <row r="72" spans="1:14" s="19" customFormat="1" ht="27" customHeight="1">
      <c r="B72" s="595"/>
      <c r="C72" s="596"/>
      <c r="D72" s="789"/>
      <c r="E72" s="595"/>
      <c r="F72" s="187"/>
      <c r="G72" s="694"/>
      <c r="H72" s="406"/>
      <c r="I72" s="698"/>
      <c r="J72" s="699"/>
      <c r="K72" s="699"/>
      <c r="L72" s="699"/>
      <c r="M72" s="699"/>
      <c r="N72" s="700"/>
    </row>
    <row r="73" spans="1:14" s="19" customFormat="1" ht="27.6" customHeight="1">
      <c r="B73" s="595"/>
      <c r="C73" s="596"/>
      <c r="D73" s="789"/>
      <c r="E73" s="595"/>
      <c r="F73" s="187"/>
      <c r="G73" s="741"/>
      <c r="H73" s="408"/>
      <c r="I73" s="742" t="s">
        <v>580</v>
      </c>
      <c r="J73" s="743"/>
      <c r="K73" s="744"/>
      <c r="L73" s="745"/>
      <c r="M73" s="745"/>
      <c r="N73" s="746"/>
    </row>
    <row r="74" spans="1:14" s="19" customFormat="1" ht="27.6" customHeight="1">
      <c r="B74" s="595"/>
      <c r="C74" s="596"/>
      <c r="D74" s="789"/>
      <c r="E74" s="595"/>
      <c r="F74" s="187"/>
      <c r="G74" s="694" t="s">
        <v>578</v>
      </c>
      <c r="H74" s="406"/>
      <c r="I74" s="792" t="s">
        <v>574</v>
      </c>
      <c r="J74" s="793"/>
      <c r="K74" s="794"/>
      <c r="L74" s="795"/>
      <c r="M74" s="795"/>
      <c r="N74" s="796"/>
    </row>
    <row r="75" spans="1:14" s="19" customFormat="1" ht="27.6" customHeight="1">
      <c r="B75" s="595"/>
      <c r="C75" s="596"/>
      <c r="D75" s="789"/>
      <c r="E75" s="595"/>
      <c r="F75" s="187"/>
      <c r="G75" s="694"/>
      <c r="H75" s="406"/>
      <c r="I75" s="772" t="s">
        <v>575</v>
      </c>
      <c r="J75" s="773"/>
      <c r="K75" s="774"/>
      <c r="L75" s="775"/>
      <c r="M75" s="775"/>
      <c r="N75" s="776"/>
    </row>
    <row r="76" spans="1:14" s="19" customFormat="1" ht="27.6" customHeight="1">
      <c r="B76" s="595"/>
      <c r="C76" s="596"/>
      <c r="D76" s="789"/>
      <c r="E76" s="595"/>
      <c r="F76" s="187"/>
      <c r="G76" s="694"/>
      <c r="H76" s="406"/>
      <c r="I76" s="772" t="s">
        <v>577</v>
      </c>
      <c r="J76" s="773"/>
      <c r="K76" s="774"/>
      <c r="L76" s="775"/>
      <c r="M76" s="775"/>
      <c r="N76" s="776"/>
    </row>
    <row r="77" spans="1:14" s="19" customFormat="1" ht="27.6" customHeight="1" thickBot="1">
      <c r="B77" s="585"/>
      <c r="C77" s="586"/>
      <c r="D77" s="790"/>
      <c r="E77" s="585"/>
      <c r="F77" s="189"/>
      <c r="G77" s="791"/>
      <c r="H77" s="587"/>
      <c r="I77" s="797" t="s">
        <v>576</v>
      </c>
      <c r="J77" s="798"/>
      <c r="K77" s="799"/>
      <c r="L77" s="800"/>
      <c r="M77" s="800"/>
      <c r="N77" s="801"/>
    </row>
    <row r="78" spans="1:14" s="19" customFormat="1" ht="18" customHeight="1">
      <c r="B78" s="79"/>
      <c r="C78" s="79"/>
      <c r="D78" s="79"/>
      <c r="E78" s="151"/>
      <c r="F78" s="153"/>
      <c r="G78" s="147"/>
      <c r="H78" s="147"/>
      <c r="I78" s="152"/>
      <c r="J78" s="152"/>
      <c r="K78" s="154"/>
      <c r="L78" s="154"/>
      <c r="M78" s="154"/>
      <c r="N78" s="154"/>
    </row>
    <row r="79" spans="1:14" s="193" customFormat="1">
      <c r="A79" s="190"/>
      <c r="B79" s="190" t="s">
        <v>390</v>
      </c>
      <c r="C79" s="191"/>
      <c r="D79" s="191"/>
      <c r="E79" s="191"/>
      <c r="F79" s="8"/>
      <c r="G79" s="192"/>
      <c r="H79" s="192"/>
      <c r="I79" s="192"/>
      <c r="J79" s="192"/>
      <c r="K79" s="192"/>
      <c r="L79" s="192"/>
      <c r="M79" s="192"/>
      <c r="N79" s="192"/>
    </row>
    <row r="80" spans="1:14" ht="14.25" thickBot="1"/>
    <row r="81" spans="1:14" ht="25.5" customHeight="1">
      <c r="A81" s="194"/>
      <c r="B81" s="711" t="s">
        <v>391</v>
      </c>
      <c r="C81" s="712"/>
      <c r="D81" s="713"/>
      <c r="E81" s="195"/>
      <c r="F81" s="196"/>
      <c r="G81" s="196"/>
      <c r="H81" s="196"/>
      <c r="I81" s="197"/>
      <c r="J81" s="723"/>
      <c r="K81" s="724"/>
      <c r="L81" s="724"/>
      <c r="M81" s="724"/>
      <c r="N81" s="725"/>
    </row>
    <row r="82" spans="1:14" ht="25.5" customHeight="1">
      <c r="A82" s="194"/>
      <c r="B82" s="714" t="s">
        <v>392</v>
      </c>
      <c r="C82" s="715"/>
      <c r="D82" s="716"/>
      <c r="E82" s="726"/>
      <c r="F82" s="727"/>
      <c r="G82" s="727"/>
      <c r="H82" s="727"/>
      <c r="I82" s="727"/>
      <c r="J82" s="727"/>
      <c r="K82" s="727"/>
      <c r="L82" s="727"/>
      <c r="M82" s="727"/>
      <c r="N82" s="728"/>
    </row>
    <row r="83" spans="1:14" ht="25.5" customHeight="1">
      <c r="A83" s="194"/>
      <c r="B83" s="717" t="s">
        <v>393</v>
      </c>
      <c r="C83" s="718"/>
      <c r="D83" s="719"/>
      <c r="E83" s="198"/>
      <c r="F83" s="199"/>
      <c r="G83" s="199"/>
      <c r="H83" s="199"/>
      <c r="I83" s="199"/>
      <c r="J83" s="199"/>
      <c r="K83" s="199"/>
      <c r="L83" s="199"/>
      <c r="M83" s="199"/>
      <c r="N83" s="200"/>
    </row>
    <row r="84" spans="1:14" ht="25.5" customHeight="1" thickBot="1">
      <c r="A84" s="194"/>
      <c r="B84" s="720" t="s">
        <v>392</v>
      </c>
      <c r="C84" s="721"/>
      <c r="D84" s="722"/>
      <c r="E84" s="729"/>
      <c r="F84" s="730"/>
      <c r="G84" s="730"/>
      <c r="H84" s="730"/>
      <c r="I84" s="730"/>
      <c r="J84" s="730"/>
      <c r="K84" s="730"/>
      <c r="L84" s="730"/>
      <c r="M84" s="730"/>
      <c r="N84" s="731"/>
    </row>
  </sheetData>
  <mergeCells count="151">
    <mergeCell ref="B81:D81"/>
    <mergeCell ref="B82:D82"/>
    <mergeCell ref="B83:D83"/>
    <mergeCell ref="K61:N61"/>
    <mergeCell ref="I62:J62"/>
    <mergeCell ref="K62:N62"/>
    <mergeCell ref="I63:J63"/>
    <mergeCell ref="K63:N63"/>
    <mergeCell ref="G62:H65"/>
    <mergeCell ref="I64:J64"/>
    <mergeCell ref="K64:N64"/>
    <mergeCell ref="I65:J65"/>
    <mergeCell ref="K65:N65"/>
    <mergeCell ref="B2:D77"/>
    <mergeCell ref="E20:E29"/>
    <mergeCell ref="E32:E41"/>
    <mergeCell ref="E42:E53"/>
    <mergeCell ref="G42:H43"/>
    <mergeCell ref="I42:N42"/>
    <mergeCell ref="I43:N43"/>
    <mergeCell ref="F44:H44"/>
    <mergeCell ref="F45:H46"/>
    <mergeCell ref="K77:N77"/>
    <mergeCell ref="I77:J77"/>
    <mergeCell ref="I39:J39"/>
    <mergeCell ref="I44:N44"/>
    <mergeCell ref="I51:J51"/>
    <mergeCell ref="K51:N51"/>
    <mergeCell ref="G47:H49"/>
    <mergeCell ref="G50:H53"/>
    <mergeCell ref="E54:E65"/>
    <mergeCell ref="G54:H55"/>
    <mergeCell ref="I54:N54"/>
    <mergeCell ref="I55:N55"/>
    <mergeCell ref="F56:H56"/>
    <mergeCell ref="I56:N56"/>
    <mergeCell ref="I40:J40"/>
    <mergeCell ref="K40:N40"/>
    <mergeCell ref="I41:J41"/>
    <mergeCell ref="K41:N41"/>
    <mergeCell ref="I57:N57"/>
    <mergeCell ref="I58:N58"/>
    <mergeCell ref="F57:H58"/>
    <mergeCell ref="G59:H61"/>
    <mergeCell ref="I59:N60"/>
    <mergeCell ref="I61:J61"/>
    <mergeCell ref="G38:H41"/>
    <mergeCell ref="I38:J38"/>
    <mergeCell ref="M5:N5"/>
    <mergeCell ref="F6:H6"/>
    <mergeCell ref="I6:N6"/>
    <mergeCell ref="F7:H7"/>
    <mergeCell ref="I7:N7"/>
    <mergeCell ref="F8:H9"/>
    <mergeCell ref="I8:N8"/>
    <mergeCell ref="I9:N9"/>
    <mergeCell ref="E2:E11"/>
    <mergeCell ref="F2:H2"/>
    <mergeCell ref="I2:N2"/>
    <mergeCell ref="F3:H3"/>
    <mergeCell ref="I3:N3"/>
    <mergeCell ref="F4:H4"/>
    <mergeCell ref="J4:N4"/>
    <mergeCell ref="F5:H5"/>
    <mergeCell ref="I5:K5"/>
    <mergeCell ref="F10:H11"/>
    <mergeCell ref="I10:N10"/>
    <mergeCell ref="I11:N11"/>
    <mergeCell ref="E12:E17"/>
    <mergeCell ref="F12:H12"/>
    <mergeCell ref="I12:N12"/>
    <mergeCell ref="F13:H13"/>
    <mergeCell ref="I13:N13"/>
    <mergeCell ref="F14:H14"/>
    <mergeCell ref="K14:N14"/>
    <mergeCell ref="F20:H20"/>
    <mergeCell ref="I20:N20"/>
    <mergeCell ref="F15:H15"/>
    <mergeCell ref="J15:N15"/>
    <mergeCell ref="F16:H16"/>
    <mergeCell ref="K16:N16"/>
    <mergeCell ref="I23:N24"/>
    <mergeCell ref="I25:J25"/>
    <mergeCell ref="K25:N25"/>
    <mergeCell ref="I26:J26"/>
    <mergeCell ref="K26:N26"/>
    <mergeCell ref="G18:H19"/>
    <mergeCell ref="I18:N18"/>
    <mergeCell ref="I19:N19"/>
    <mergeCell ref="F21:H22"/>
    <mergeCell ref="I21:N21"/>
    <mergeCell ref="I22:N22"/>
    <mergeCell ref="I37:J37"/>
    <mergeCell ref="I27:J27"/>
    <mergeCell ref="K27:N27"/>
    <mergeCell ref="I28:J28"/>
    <mergeCell ref="K28:N28"/>
    <mergeCell ref="I29:J29"/>
    <mergeCell ref="K29:N29"/>
    <mergeCell ref="I32:N32"/>
    <mergeCell ref="I33:N33"/>
    <mergeCell ref="I34:N34"/>
    <mergeCell ref="I31:N31"/>
    <mergeCell ref="K75:N75"/>
    <mergeCell ref="K38:N38"/>
    <mergeCell ref="K76:N76"/>
    <mergeCell ref="F17:H17"/>
    <mergeCell ref="I17:N17"/>
    <mergeCell ref="I52:J52"/>
    <mergeCell ref="K52:N52"/>
    <mergeCell ref="I53:J53"/>
    <mergeCell ref="K53:N53"/>
    <mergeCell ref="I45:N45"/>
    <mergeCell ref="I46:N46"/>
    <mergeCell ref="I47:N48"/>
    <mergeCell ref="I49:J49"/>
    <mergeCell ref="K49:N49"/>
    <mergeCell ref="I50:J50"/>
    <mergeCell ref="K50:N50"/>
    <mergeCell ref="G23:H25"/>
    <mergeCell ref="G26:H29"/>
    <mergeCell ref="G30:H31"/>
    <mergeCell ref="I30:N30"/>
    <mergeCell ref="F32:H32"/>
    <mergeCell ref="F33:H34"/>
    <mergeCell ref="G35:H37"/>
    <mergeCell ref="I35:N36"/>
    <mergeCell ref="I76:J76"/>
    <mergeCell ref="K37:N37"/>
    <mergeCell ref="I70:N70"/>
    <mergeCell ref="K39:N39"/>
    <mergeCell ref="J81:N81"/>
    <mergeCell ref="E82:N82"/>
    <mergeCell ref="B84:D84"/>
    <mergeCell ref="E84:N84"/>
    <mergeCell ref="E66:E77"/>
    <mergeCell ref="G66:H67"/>
    <mergeCell ref="I66:N66"/>
    <mergeCell ref="I67:N67"/>
    <mergeCell ref="F68:H68"/>
    <mergeCell ref="I68:N68"/>
    <mergeCell ref="F69:H70"/>
    <mergeCell ref="I69:N69"/>
    <mergeCell ref="G71:H73"/>
    <mergeCell ref="I71:N72"/>
    <mergeCell ref="I73:J73"/>
    <mergeCell ref="K73:N73"/>
    <mergeCell ref="G74:H77"/>
    <mergeCell ref="I74:J74"/>
    <mergeCell ref="K74:N74"/>
    <mergeCell ref="I75:J75"/>
  </mergeCells>
  <phoneticPr fontId="35"/>
  <conditionalFormatting sqref="E82">
    <cfRule type="expression" dxfId="25" priority="1">
      <formula>OR($Q$12=TRUE,$R$12=TRUE)=TRUE</formula>
    </cfRule>
  </conditionalFormatting>
  <conditionalFormatting sqref="E84">
    <cfRule type="expression" dxfId="24" priority="2">
      <formula>$Q$15=TRUE</formula>
    </cfRule>
  </conditionalFormatting>
  <dataValidations count="2">
    <dataValidation type="list" allowBlank="1" showInputMessage="1" showErrorMessage="1" sqref="K26:N26 K38:N38 K50:N50 K62:N62 K74:N74" xr:uid="{5B5697C8-2A3C-410F-A9FC-35BABC599DB1}">
      <formula1>"2023年度,2024年度"</formula1>
    </dataValidation>
    <dataValidation type="list" allowBlank="1" showErrorMessage="1" sqref="I7:N7" xr:uid="{385F6369-5B8A-4B76-B29D-84AD163C3E36}">
      <formula1>"中小企業,中小企業以外(注)"</formula1>
    </dataValidation>
  </dataValidations>
  <pageMargins left="0.7" right="0.7" top="0.75" bottom="0.75" header="0.3" footer="0.3"/>
  <pageSetup paperSize="9" scale="71" fitToHeight="0" orientation="portrait" r:id="rId1"/>
  <rowBreaks count="1" manualBreakCount="1">
    <brk id="4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defaultSize="0" autoFill="0" autoLine="0" autoPict="0" altText="シェアードセービング契約方式で_x000a_ESCO事業者を利用">
                <anchor moveWithCells="1">
                  <from>
                    <xdr:col>4</xdr:col>
                    <xdr:colOff>85725</xdr:colOff>
                    <xdr:row>79</xdr:row>
                    <xdr:rowOff>114300</xdr:rowOff>
                  </from>
                  <to>
                    <xdr:col>8</xdr:col>
                    <xdr:colOff>476250</xdr:colOff>
                    <xdr:row>81</xdr:row>
                    <xdr:rowOff>76200</xdr:rowOff>
                  </to>
                </anchor>
              </controlPr>
            </control>
          </mc:Choice>
        </mc:AlternateContent>
        <mc:AlternateContent xmlns:mc="http://schemas.openxmlformats.org/markup-compatibility/2006">
          <mc:Choice Requires="x14">
            <control shapeId="53274" r:id="rId5" name="Check Box 26">
              <controlPr defaultSize="0" autoFill="0" autoLine="0" autoPict="0" altText="リースを利用">
                <anchor moveWithCells="1">
                  <from>
                    <xdr:col>4</xdr:col>
                    <xdr:colOff>85725</xdr:colOff>
                    <xdr:row>81</xdr:row>
                    <xdr:rowOff>276225</xdr:rowOff>
                  </from>
                  <to>
                    <xdr:col>5</xdr:col>
                    <xdr:colOff>419100</xdr:colOff>
                    <xdr:row>83</xdr:row>
                    <xdr:rowOff>76200</xdr:rowOff>
                  </to>
                </anchor>
              </controlPr>
            </control>
          </mc:Choice>
        </mc:AlternateContent>
        <mc:AlternateContent xmlns:mc="http://schemas.openxmlformats.org/markup-compatibility/2006">
          <mc:Choice Requires="x14">
            <control shapeId="53275" r:id="rId6" name="Check Box 27">
              <controlPr defaultSize="0" autoFill="0" autoLine="0" autoPict="0" altText="シェアードセービング契約方式で_x000a_ESCO事業者を利用">
                <anchor moveWithCells="1">
                  <from>
                    <xdr:col>9</xdr:col>
                    <xdr:colOff>85725</xdr:colOff>
                    <xdr:row>79</xdr:row>
                    <xdr:rowOff>123825</xdr:rowOff>
                  </from>
                  <to>
                    <xdr:col>11</xdr:col>
                    <xdr:colOff>390525</xdr:colOff>
                    <xdr:row>81</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312F4-9C2C-4635-9C93-B8C1B2751946}">
  <dimension ref="A1:Y52"/>
  <sheetViews>
    <sheetView showGridLines="0" workbookViewId="0">
      <selection sqref="A1:Y1"/>
    </sheetView>
  </sheetViews>
  <sheetFormatPr defaultRowHeight="14.25"/>
  <cols>
    <col min="1" max="25" width="3.125" style="89" customWidth="1"/>
    <col min="26" max="16384" width="9" style="89"/>
  </cols>
  <sheetData>
    <row r="1" spans="1:25" ht="15.75">
      <c r="A1" s="804" t="s">
        <v>602</v>
      </c>
      <c r="B1" s="804"/>
      <c r="C1" s="804"/>
      <c r="D1" s="804"/>
      <c r="E1" s="804"/>
      <c r="F1" s="804"/>
      <c r="G1" s="804"/>
      <c r="H1" s="804"/>
      <c r="I1" s="804"/>
      <c r="J1" s="804"/>
      <c r="K1" s="804"/>
      <c r="L1" s="804"/>
      <c r="M1" s="804"/>
      <c r="N1" s="804"/>
      <c r="O1" s="804"/>
      <c r="P1" s="804"/>
      <c r="Q1" s="804"/>
      <c r="R1" s="804"/>
      <c r="S1" s="804"/>
      <c r="T1" s="804"/>
      <c r="U1" s="804"/>
      <c r="V1" s="804"/>
      <c r="W1" s="804"/>
      <c r="X1" s="804"/>
      <c r="Y1" s="804"/>
    </row>
    <row r="2" spans="1:25" ht="18" customHeight="1">
      <c r="A2" s="805" t="s">
        <v>558</v>
      </c>
      <c r="B2" s="805"/>
      <c r="C2" s="805"/>
      <c r="D2" s="805"/>
      <c r="E2" s="807">
        <f>'【別紙1-1】事業実施者の概要①'!I2</f>
        <v>0</v>
      </c>
      <c r="F2" s="808"/>
      <c r="G2" s="808"/>
      <c r="H2" s="808"/>
      <c r="I2" s="808"/>
      <c r="J2" s="808"/>
      <c r="K2" s="808"/>
      <c r="L2" s="808"/>
      <c r="M2" s="808"/>
      <c r="N2" s="808"/>
      <c r="O2" s="808"/>
    </row>
    <row r="4" spans="1:25">
      <c r="A4" s="89" t="s">
        <v>550</v>
      </c>
    </row>
    <row r="5" spans="1:25">
      <c r="A5" s="806"/>
      <c r="B5" s="806"/>
      <c r="C5" s="806"/>
      <c r="D5" s="806"/>
      <c r="E5" s="806"/>
      <c r="F5" s="806"/>
      <c r="G5" s="806"/>
      <c r="H5" s="806"/>
      <c r="I5" s="806"/>
      <c r="J5" s="806"/>
      <c r="K5" s="806"/>
      <c r="L5" s="806"/>
      <c r="M5" s="806"/>
      <c r="N5" s="806"/>
      <c r="O5" s="806"/>
      <c r="P5" s="806"/>
      <c r="Q5" s="806"/>
      <c r="R5" s="806"/>
      <c r="S5" s="806"/>
      <c r="T5" s="806"/>
      <c r="U5" s="806"/>
      <c r="V5" s="806"/>
      <c r="W5" s="806"/>
      <c r="X5" s="806"/>
      <c r="Y5" s="806"/>
    </row>
    <row r="6" spans="1:25">
      <c r="A6" s="806"/>
      <c r="B6" s="806"/>
      <c r="C6" s="806"/>
      <c r="D6" s="806"/>
      <c r="E6" s="806"/>
      <c r="F6" s="806"/>
      <c r="G6" s="806"/>
      <c r="H6" s="806"/>
      <c r="I6" s="806"/>
      <c r="J6" s="806"/>
      <c r="K6" s="806"/>
      <c r="L6" s="806"/>
      <c r="M6" s="806"/>
      <c r="N6" s="806"/>
      <c r="O6" s="806"/>
      <c r="P6" s="806"/>
      <c r="Q6" s="806"/>
      <c r="R6" s="806"/>
      <c r="S6" s="806"/>
      <c r="T6" s="806"/>
      <c r="U6" s="806"/>
      <c r="V6" s="806"/>
      <c r="W6" s="806"/>
      <c r="X6" s="806"/>
      <c r="Y6" s="806"/>
    </row>
    <row r="7" spans="1:25">
      <c r="A7" s="806"/>
      <c r="B7" s="806"/>
      <c r="C7" s="806"/>
      <c r="D7" s="806"/>
      <c r="E7" s="806"/>
      <c r="F7" s="806"/>
      <c r="G7" s="806"/>
      <c r="H7" s="806"/>
      <c r="I7" s="806"/>
      <c r="J7" s="806"/>
      <c r="K7" s="806"/>
      <c r="L7" s="806"/>
      <c r="M7" s="806"/>
      <c r="N7" s="806"/>
      <c r="O7" s="806"/>
      <c r="P7" s="806"/>
      <c r="Q7" s="806"/>
      <c r="R7" s="806"/>
      <c r="S7" s="806"/>
      <c r="T7" s="806"/>
      <c r="U7" s="806"/>
      <c r="V7" s="806"/>
      <c r="W7" s="806"/>
      <c r="X7" s="806"/>
      <c r="Y7" s="806"/>
    </row>
    <row r="8" spans="1:25">
      <c r="A8" s="806"/>
      <c r="B8" s="806"/>
      <c r="C8" s="806"/>
      <c r="D8" s="806"/>
      <c r="E8" s="806"/>
      <c r="F8" s="806"/>
      <c r="G8" s="806"/>
      <c r="H8" s="806"/>
      <c r="I8" s="806"/>
      <c r="J8" s="806"/>
      <c r="K8" s="806"/>
      <c r="L8" s="806"/>
      <c r="M8" s="806"/>
      <c r="N8" s="806"/>
      <c r="O8" s="806"/>
      <c r="P8" s="806"/>
      <c r="Q8" s="806"/>
      <c r="R8" s="806"/>
      <c r="S8" s="806"/>
      <c r="T8" s="806"/>
      <c r="U8" s="806"/>
      <c r="V8" s="806"/>
      <c r="W8" s="806"/>
      <c r="X8" s="806"/>
      <c r="Y8" s="806"/>
    </row>
    <row r="9" spans="1:25">
      <c r="A9" s="806"/>
      <c r="B9" s="806"/>
      <c r="C9" s="806"/>
      <c r="D9" s="806"/>
      <c r="E9" s="806"/>
      <c r="F9" s="806"/>
      <c r="G9" s="806"/>
      <c r="H9" s="806"/>
      <c r="I9" s="806"/>
      <c r="J9" s="806"/>
      <c r="K9" s="806"/>
      <c r="L9" s="806"/>
      <c r="M9" s="806"/>
      <c r="N9" s="806"/>
      <c r="O9" s="806"/>
      <c r="P9" s="806"/>
      <c r="Q9" s="806"/>
      <c r="R9" s="806"/>
      <c r="S9" s="806"/>
      <c r="T9" s="806"/>
      <c r="U9" s="806"/>
      <c r="V9" s="806"/>
      <c r="W9" s="806"/>
      <c r="X9" s="806"/>
      <c r="Y9" s="806"/>
    </row>
    <row r="10" spans="1:25">
      <c r="A10" s="806"/>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row>
    <row r="11" spans="1:25">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row>
    <row r="12" spans="1:25">
      <c r="A12" s="806"/>
      <c r="B12" s="806"/>
      <c r="C12" s="806"/>
      <c r="D12" s="806"/>
      <c r="E12" s="806"/>
      <c r="F12" s="806"/>
      <c r="G12" s="806"/>
      <c r="H12" s="806"/>
      <c r="I12" s="806"/>
      <c r="J12" s="806"/>
      <c r="K12" s="806"/>
      <c r="L12" s="806"/>
      <c r="M12" s="806"/>
      <c r="N12" s="806"/>
      <c r="O12" s="806"/>
      <c r="P12" s="806"/>
      <c r="Q12" s="806"/>
      <c r="R12" s="806"/>
      <c r="S12" s="806"/>
      <c r="T12" s="806"/>
      <c r="U12" s="806"/>
      <c r="V12" s="806"/>
      <c r="W12" s="806"/>
      <c r="X12" s="806"/>
      <c r="Y12" s="806"/>
    </row>
    <row r="13" spans="1:25">
      <c r="A13" s="806"/>
      <c r="B13" s="806"/>
      <c r="C13" s="806"/>
      <c r="D13" s="806"/>
      <c r="E13" s="806"/>
      <c r="F13" s="806"/>
      <c r="G13" s="806"/>
      <c r="H13" s="806"/>
      <c r="I13" s="806"/>
      <c r="J13" s="806"/>
      <c r="K13" s="806"/>
      <c r="L13" s="806"/>
      <c r="M13" s="806"/>
      <c r="N13" s="806"/>
      <c r="O13" s="806"/>
      <c r="P13" s="806"/>
      <c r="Q13" s="806"/>
      <c r="R13" s="806"/>
      <c r="S13" s="806"/>
      <c r="T13" s="806"/>
      <c r="U13" s="806"/>
      <c r="V13" s="806"/>
      <c r="W13" s="806"/>
      <c r="X13" s="806"/>
      <c r="Y13" s="806"/>
    </row>
    <row r="14" spans="1:25">
      <c r="A14" s="806"/>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row>
    <row r="15" spans="1:25">
      <c r="A15" s="806"/>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row>
    <row r="16" spans="1:25">
      <c r="A16" s="806"/>
      <c r="B16" s="806"/>
      <c r="C16" s="806"/>
      <c r="D16" s="806"/>
      <c r="E16" s="806"/>
      <c r="F16" s="806"/>
      <c r="G16" s="806"/>
      <c r="H16" s="806"/>
      <c r="I16" s="806"/>
      <c r="J16" s="806"/>
      <c r="K16" s="806"/>
      <c r="L16" s="806"/>
      <c r="M16" s="806"/>
      <c r="N16" s="806"/>
      <c r="O16" s="806"/>
      <c r="P16" s="806"/>
      <c r="Q16" s="806"/>
      <c r="R16" s="806"/>
      <c r="S16" s="806"/>
      <c r="T16" s="806"/>
      <c r="U16" s="806"/>
      <c r="V16" s="806"/>
      <c r="W16" s="806"/>
      <c r="X16" s="806"/>
      <c r="Y16" s="806"/>
    </row>
    <row r="17" spans="1:25">
      <c r="A17" s="806"/>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row>
    <row r="18" spans="1:25">
      <c r="A18" s="806"/>
      <c r="B18" s="806"/>
      <c r="C18" s="806"/>
      <c r="D18" s="806"/>
      <c r="E18" s="806"/>
      <c r="F18" s="806"/>
      <c r="G18" s="806"/>
      <c r="H18" s="806"/>
      <c r="I18" s="806"/>
      <c r="J18" s="806"/>
      <c r="K18" s="806"/>
      <c r="L18" s="806"/>
      <c r="M18" s="806"/>
      <c r="N18" s="806"/>
      <c r="O18" s="806"/>
      <c r="P18" s="806"/>
      <c r="Q18" s="806"/>
      <c r="R18" s="806"/>
      <c r="S18" s="806"/>
      <c r="T18" s="806"/>
      <c r="U18" s="806"/>
      <c r="V18" s="806"/>
      <c r="W18" s="806"/>
      <c r="X18" s="806"/>
      <c r="Y18" s="806"/>
    </row>
    <row r="19" spans="1:25">
      <c r="A19" s="806"/>
      <c r="B19" s="806"/>
      <c r="C19" s="806"/>
      <c r="D19" s="806"/>
      <c r="E19" s="806"/>
      <c r="F19" s="806"/>
      <c r="G19" s="806"/>
      <c r="H19" s="806"/>
      <c r="I19" s="806"/>
      <c r="J19" s="806"/>
      <c r="K19" s="806"/>
      <c r="L19" s="806"/>
      <c r="M19" s="806"/>
      <c r="N19" s="806"/>
      <c r="O19" s="806"/>
      <c r="P19" s="806"/>
      <c r="Q19" s="806"/>
      <c r="R19" s="806"/>
      <c r="S19" s="806"/>
      <c r="T19" s="806"/>
      <c r="U19" s="806"/>
      <c r="V19" s="806"/>
      <c r="W19" s="806"/>
      <c r="X19" s="806"/>
      <c r="Y19" s="806"/>
    </row>
    <row r="20" spans="1:25">
      <c r="A20" s="806"/>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row>
    <row r="21" spans="1:25">
      <c r="A21" s="806"/>
      <c r="B21" s="806"/>
      <c r="C21" s="806"/>
      <c r="D21" s="806"/>
      <c r="E21" s="806"/>
      <c r="F21" s="806"/>
      <c r="G21" s="806"/>
      <c r="H21" s="806"/>
      <c r="I21" s="806"/>
      <c r="J21" s="806"/>
      <c r="K21" s="806"/>
      <c r="L21" s="806"/>
      <c r="M21" s="806"/>
      <c r="N21" s="806"/>
      <c r="O21" s="806"/>
      <c r="P21" s="806"/>
      <c r="Q21" s="806"/>
      <c r="R21" s="806"/>
      <c r="S21" s="806"/>
      <c r="T21" s="806"/>
      <c r="U21" s="806"/>
      <c r="V21" s="806"/>
      <c r="W21" s="806"/>
      <c r="X21" s="806"/>
      <c r="Y21" s="806"/>
    </row>
    <row r="22" spans="1:25">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row>
    <row r="23" spans="1:25">
      <c r="A23" s="806"/>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row>
    <row r="24" spans="1:25">
      <c r="A24" s="806"/>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row>
    <row r="25" spans="1:25">
      <c r="A25" s="806"/>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row>
    <row r="26" spans="1:25">
      <c r="A26" s="806"/>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row>
    <row r="27" spans="1:25">
      <c r="A27" s="89" t="s">
        <v>551</v>
      </c>
    </row>
    <row r="28" spans="1:25">
      <c r="A28" s="806"/>
      <c r="B28" s="806"/>
      <c r="C28" s="806"/>
      <c r="D28" s="806"/>
      <c r="E28" s="806"/>
      <c r="F28" s="806"/>
      <c r="G28" s="806"/>
      <c r="H28" s="806"/>
      <c r="I28" s="806"/>
      <c r="J28" s="806"/>
      <c r="K28" s="806"/>
      <c r="L28" s="806"/>
      <c r="M28" s="806"/>
      <c r="N28" s="806"/>
      <c r="O28" s="806"/>
      <c r="P28" s="806"/>
      <c r="Q28" s="806"/>
      <c r="R28" s="806"/>
      <c r="S28" s="806"/>
      <c r="T28" s="806"/>
      <c r="U28" s="806"/>
      <c r="V28" s="806"/>
      <c r="W28" s="806"/>
      <c r="X28" s="806"/>
      <c r="Y28" s="806"/>
    </row>
    <row r="29" spans="1:25">
      <c r="A29" s="806"/>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row>
    <row r="30" spans="1:25">
      <c r="A30" s="806"/>
      <c r="B30" s="806"/>
      <c r="C30" s="806"/>
      <c r="D30" s="806"/>
      <c r="E30" s="806"/>
      <c r="F30" s="806"/>
      <c r="G30" s="806"/>
      <c r="H30" s="806"/>
      <c r="I30" s="806"/>
      <c r="J30" s="806"/>
      <c r="K30" s="806"/>
      <c r="L30" s="806"/>
      <c r="M30" s="806"/>
      <c r="N30" s="806"/>
      <c r="O30" s="806"/>
      <c r="P30" s="806"/>
      <c r="Q30" s="806"/>
      <c r="R30" s="806"/>
      <c r="S30" s="806"/>
      <c r="T30" s="806"/>
      <c r="U30" s="806"/>
      <c r="V30" s="806"/>
      <c r="W30" s="806"/>
      <c r="X30" s="806"/>
      <c r="Y30" s="806"/>
    </row>
    <row r="31" spans="1:25">
      <c r="A31" s="806"/>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row>
    <row r="32" spans="1:25">
      <c r="A32" s="806"/>
      <c r="B32" s="806"/>
      <c r="C32" s="806"/>
      <c r="D32" s="806"/>
      <c r="E32" s="806"/>
      <c r="F32" s="806"/>
      <c r="G32" s="806"/>
      <c r="H32" s="806"/>
      <c r="I32" s="806"/>
      <c r="J32" s="806"/>
      <c r="K32" s="806"/>
      <c r="L32" s="806"/>
      <c r="M32" s="806"/>
      <c r="N32" s="806"/>
      <c r="O32" s="806"/>
      <c r="P32" s="806"/>
      <c r="Q32" s="806"/>
      <c r="R32" s="806"/>
      <c r="S32" s="806"/>
      <c r="T32" s="806"/>
      <c r="U32" s="806"/>
      <c r="V32" s="806"/>
      <c r="W32" s="806"/>
      <c r="X32" s="806"/>
      <c r="Y32" s="806"/>
    </row>
    <row r="33" spans="1:25">
      <c r="A33" s="806"/>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row>
    <row r="34" spans="1:25">
      <c r="A34" s="806"/>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row>
    <row r="35" spans="1:25">
      <c r="A35" s="806"/>
      <c r="B35" s="806"/>
      <c r="C35" s="806"/>
      <c r="D35" s="806"/>
      <c r="E35" s="806"/>
      <c r="F35" s="806"/>
      <c r="G35" s="806"/>
      <c r="H35" s="806"/>
      <c r="I35" s="806"/>
      <c r="J35" s="806"/>
      <c r="K35" s="806"/>
      <c r="L35" s="806"/>
      <c r="M35" s="806"/>
      <c r="N35" s="806"/>
      <c r="O35" s="806"/>
      <c r="P35" s="806"/>
      <c r="Q35" s="806"/>
      <c r="R35" s="806"/>
      <c r="S35" s="806"/>
      <c r="T35" s="806"/>
      <c r="U35" s="806"/>
      <c r="V35" s="806"/>
      <c r="W35" s="806"/>
      <c r="X35" s="806"/>
      <c r="Y35" s="806"/>
    </row>
    <row r="36" spans="1:25">
      <c r="A36" s="806"/>
      <c r="B36" s="806"/>
      <c r="C36" s="806"/>
      <c r="D36" s="806"/>
      <c r="E36" s="806"/>
      <c r="F36" s="806"/>
      <c r="G36" s="806"/>
      <c r="H36" s="806"/>
      <c r="I36" s="806"/>
      <c r="J36" s="806"/>
      <c r="K36" s="806"/>
      <c r="L36" s="806"/>
      <c r="M36" s="806"/>
      <c r="N36" s="806"/>
      <c r="O36" s="806"/>
      <c r="P36" s="806"/>
      <c r="Q36" s="806"/>
      <c r="R36" s="806"/>
      <c r="S36" s="806"/>
      <c r="T36" s="806"/>
      <c r="U36" s="806"/>
      <c r="V36" s="806"/>
      <c r="W36" s="806"/>
      <c r="X36" s="806"/>
      <c r="Y36" s="806"/>
    </row>
    <row r="37" spans="1:25">
      <c r="A37" s="806"/>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row>
    <row r="38" spans="1:25">
      <c r="A38" s="806"/>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row>
    <row r="39" spans="1:25">
      <c r="A39" s="806"/>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row>
    <row r="40" spans="1:25">
      <c r="A40" s="806"/>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row>
    <row r="41" spans="1:25">
      <c r="A41" s="806"/>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row>
    <row r="42" spans="1:25">
      <c r="A42" s="806"/>
      <c r="B42" s="806"/>
      <c r="C42" s="806"/>
      <c r="D42" s="806"/>
      <c r="E42" s="806"/>
      <c r="F42" s="806"/>
      <c r="G42" s="806"/>
      <c r="H42" s="806"/>
      <c r="I42" s="806"/>
      <c r="J42" s="806"/>
      <c r="K42" s="806"/>
      <c r="L42" s="806"/>
      <c r="M42" s="806"/>
      <c r="N42" s="806"/>
      <c r="O42" s="806"/>
      <c r="P42" s="806"/>
      <c r="Q42" s="806"/>
      <c r="R42" s="806"/>
      <c r="S42" s="806"/>
      <c r="T42" s="806"/>
      <c r="U42" s="806"/>
      <c r="V42" s="806"/>
      <c r="W42" s="806"/>
      <c r="X42" s="806"/>
      <c r="Y42" s="806"/>
    </row>
    <row r="43" spans="1:25">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row>
    <row r="44" spans="1:25">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row>
    <row r="45" spans="1:25">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row>
    <row r="46" spans="1:25">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row>
    <row r="47" spans="1:25">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row>
    <row r="48" spans="1:25">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row>
    <row r="49" spans="1:25">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row>
    <row r="50" spans="1:25">
      <c r="A50" s="802" t="s">
        <v>552</v>
      </c>
      <c r="B50" s="802"/>
      <c r="C50" s="803" t="s">
        <v>553</v>
      </c>
      <c r="D50" s="803"/>
      <c r="E50" s="803"/>
      <c r="F50" s="803"/>
      <c r="G50" s="803"/>
      <c r="H50" s="803"/>
      <c r="I50" s="803"/>
      <c r="J50" s="803"/>
      <c r="K50" s="803"/>
      <c r="L50" s="803"/>
      <c r="M50" s="803"/>
      <c r="N50" s="803"/>
      <c r="O50" s="803"/>
      <c r="P50" s="803"/>
      <c r="Q50" s="803"/>
      <c r="R50" s="803"/>
      <c r="S50" s="803"/>
      <c r="T50" s="803"/>
      <c r="U50" s="803"/>
      <c r="V50" s="803"/>
      <c r="W50" s="803"/>
      <c r="X50" s="803"/>
      <c r="Y50" s="803"/>
    </row>
    <row r="51" spans="1:25">
      <c r="A51" s="802" t="s">
        <v>554</v>
      </c>
      <c r="B51" s="802"/>
      <c r="C51" s="803" t="s">
        <v>555</v>
      </c>
      <c r="D51" s="803"/>
      <c r="E51" s="803"/>
      <c r="F51" s="803"/>
      <c r="G51" s="803"/>
      <c r="H51" s="803"/>
      <c r="I51" s="803"/>
      <c r="J51" s="803"/>
      <c r="K51" s="803"/>
      <c r="L51" s="803"/>
      <c r="M51" s="803"/>
      <c r="N51" s="803"/>
      <c r="O51" s="803"/>
      <c r="P51" s="803"/>
      <c r="Q51" s="803"/>
      <c r="R51" s="803"/>
      <c r="S51" s="803"/>
      <c r="T51" s="803"/>
      <c r="U51" s="803"/>
      <c r="V51" s="803"/>
      <c r="W51" s="803"/>
      <c r="X51" s="803"/>
      <c r="Y51" s="803"/>
    </row>
    <row r="52" spans="1:25">
      <c r="A52" s="802" t="s">
        <v>556</v>
      </c>
      <c r="B52" s="802"/>
      <c r="C52" s="803" t="s">
        <v>557</v>
      </c>
      <c r="D52" s="803"/>
      <c r="E52" s="803"/>
      <c r="F52" s="803"/>
      <c r="G52" s="803"/>
      <c r="H52" s="803"/>
      <c r="I52" s="803"/>
      <c r="J52" s="803"/>
      <c r="K52" s="803"/>
      <c r="L52" s="803"/>
      <c r="M52" s="803"/>
      <c r="N52" s="803"/>
      <c r="O52" s="803"/>
      <c r="P52" s="803"/>
      <c r="Q52" s="803"/>
      <c r="R52" s="803"/>
      <c r="S52" s="803"/>
      <c r="T52" s="803"/>
      <c r="U52" s="803"/>
      <c r="V52" s="803"/>
      <c r="W52" s="803"/>
      <c r="X52" s="803"/>
      <c r="Y52" s="803"/>
    </row>
  </sheetData>
  <sheetProtection algorithmName="SHA-512" hashValue="DtqBnW0e11wP2kUfivg3oCrUx7oaGtTOD4PLyCDNxgp8INpmx8Hv0wp5Jv6luJEr7wUCMMbueGU2jbES929zEQ==" saltValue="rXc1ceJHuDzxzm1lmgrEAw==" spinCount="100000" sheet="1" objects="1" scenarios="1"/>
  <mergeCells count="11">
    <mergeCell ref="A52:B52"/>
    <mergeCell ref="C52:Y52"/>
    <mergeCell ref="A1:Y1"/>
    <mergeCell ref="A2:D2"/>
    <mergeCell ref="A5:Y26"/>
    <mergeCell ref="A28:Y49"/>
    <mergeCell ref="A50:B50"/>
    <mergeCell ref="C50:Y50"/>
    <mergeCell ref="A51:B51"/>
    <mergeCell ref="C51:Y51"/>
    <mergeCell ref="E2:O2"/>
  </mergeCells>
  <phoneticPr fontId="7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A0DF9-E155-46B4-B906-7C5FD4F43B7B}">
  <dimension ref="A1:Y52"/>
  <sheetViews>
    <sheetView showGridLines="0" workbookViewId="0">
      <selection sqref="A1:Y1"/>
    </sheetView>
  </sheetViews>
  <sheetFormatPr defaultRowHeight="14.25"/>
  <cols>
    <col min="1" max="25" width="3.125" style="89" customWidth="1"/>
    <col min="26" max="16384" width="9" style="89"/>
  </cols>
  <sheetData>
    <row r="1" spans="1:25" ht="15.75">
      <c r="A1" s="804" t="s">
        <v>602</v>
      </c>
      <c r="B1" s="804"/>
      <c r="C1" s="804"/>
      <c r="D1" s="804"/>
      <c r="E1" s="804"/>
      <c r="F1" s="804"/>
      <c r="G1" s="804"/>
      <c r="H1" s="804"/>
      <c r="I1" s="804"/>
      <c r="J1" s="804"/>
      <c r="K1" s="804"/>
      <c r="L1" s="804"/>
      <c r="M1" s="804"/>
      <c r="N1" s="804"/>
      <c r="O1" s="804"/>
      <c r="P1" s="804"/>
      <c r="Q1" s="804"/>
      <c r="R1" s="804"/>
      <c r="S1" s="804"/>
      <c r="T1" s="804"/>
      <c r="U1" s="804"/>
      <c r="V1" s="804"/>
      <c r="W1" s="804"/>
      <c r="X1" s="804"/>
      <c r="Y1" s="804"/>
    </row>
    <row r="2" spans="1:25" ht="18" customHeight="1">
      <c r="A2" s="805" t="s">
        <v>567</v>
      </c>
      <c r="B2" s="805"/>
      <c r="C2" s="805"/>
      <c r="D2" s="805"/>
      <c r="E2" s="807">
        <f>'【別紙1-1】事業実施者の概要②'!I2</f>
        <v>0</v>
      </c>
      <c r="F2" s="808"/>
      <c r="G2" s="808"/>
      <c r="H2" s="808"/>
      <c r="I2" s="808"/>
      <c r="J2" s="808"/>
      <c r="K2" s="808"/>
      <c r="L2" s="808"/>
      <c r="M2" s="808"/>
      <c r="N2" s="808"/>
      <c r="O2" s="808"/>
    </row>
    <row r="4" spans="1:25">
      <c r="A4" s="89" t="s">
        <v>550</v>
      </c>
    </row>
    <row r="5" spans="1:25">
      <c r="A5" s="806"/>
      <c r="B5" s="806"/>
      <c r="C5" s="806"/>
      <c r="D5" s="806"/>
      <c r="E5" s="806"/>
      <c r="F5" s="806"/>
      <c r="G5" s="806"/>
      <c r="H5" s="806"/>
      <c r="I5" s="806"/>
      <c r="J5" s="806"/>
      <c r="K5" s="806"/>
      <c r="L5" s="806"/>
      <c r="M5" s="806"/>
      <c r="N5" s="806"/>
      <c r="O5" s="806"/>
      <c r="P5" s="806"/>
      <c r="Q5" s="806"/>
      <c r="R5" s="806"/>
      <c r="S5" s="806"/>
      <c r="T5" s="806"/>
      <c r="U5" s="806"/>
      <c r="V5" s="806"/>
      <c r="W5" s="806"/>
      <c r="X5" s="806"/>
      <c r="Y5" s="806"/>
    </row>
    <row r="6" spans="1:25">
      <c r="A6" s="806"/>
      <c r="B6" s="806"/>
      <c r="C6" s="806"/>
      <c r="D6" s="806"/>
      <c r="E6" s="806"/>
      <c r="F6" s="806"/>
      <c r="G6" s="806"/>
      <c r="H6" s="806"/>
      <c r="I6" s="806"/>
      <c r="J6" s="806"/>
      <c r="K6" s="806"/>
      <c r="L6" s="806"/>
      <c r="M6" s="806"/>
      <c r="N6" s="806"/>
      <c r="O6" s="806"/>
      <c r="P6" s="806"/>
      <c r="Q6" s="806"/>
      <c r="R6" s="806"/>
      <c r="S6" s="806"/>
      <c r="T6" s="806"/>
      <c r="U6" s="806"/>
      <c r="V6" s="806"/>
      <c r="W6" s="806"/>
      <c r="X6" s="806"/>
      <c r="Y6" s="806"/>
    </row>
    <row r="7" spans="1:25">
      <c r="A7" s="806"/>
      <c r="B7" s="806"/>
      <c r="C7" s="806"/>
      <c r="D7" s="806"/>
      <c r="E7" s="806"/>
      <c r="F7" s="806"/>
      <c r="G7" s="806"/>
      <c r="H7" s="806"/>
      <c r="I7" s="806"/>
      <c r="J7" s="806"/>
      <c r="K7" s="806"/>
      <c r="L7" s="806"/>
      <c r="M7" s="806"/>
      <c r="N7" s="806"/>
      <c r="O7" s="806"/>
      <c r="P7" s="806"/>
      <c r="Q7" s="806"/>
      <c r="R7" s="806"/>
      <c r="S7" s="806"/>
      <c r="T7" s="806"/>
      <c r="U7" s="806"/>
      <c r="V7" s="806"/>
      <c r="W7" s="806"/>
      <c r="X7" s="806"/>
      <c r="Y7" s="806"/>
    </row>
    <row r="8" spans="1:25">
      <c r="A8" s="806"/>
      <c r="B8" s="806"/>
      <c r="C8" s="806"/>
      <c r="D8" s="806"/>
      <c r="E8" s="806"/>
      <c r="F8" s="806"/>
      <c r="G8" s="806"/>
      <c r="H8" s="806"/>
      <c r="I8" s="806"/>
      <c r="J8" s="806"/>
      <c r="K8" s="806"/>
      <c r="L8" s="806"/>
      <c r="M8" s="806"/>
      <c r="N8" s="806"/>
      <c r="O8" s="806"/>
      <c r="P8" s="806"/>
      <c r="Q8" s="806"/>
      <c r="R8" s="806"/>
      <c r="S8" s="806"/>
      <c r="T8" s="806"/>
      <c r="U8" s="806"/>
      <c r="V8" s="806"/>
      <c r="W8" s="806"/>
      <c r="X8" s="806"/>
      <c r="Y8" s="806"/>
    </row>
    <row r="9" spans="1:25">
      <c r="A9" s="806"/>
      <c r="B9" s="806"/>
      <c r="C9" s="806"/>
      <c r="D9" s="806"/>
      <c r="E9" s="806"/>
      <c r="F9" s="806"/>
      <c r="G9" s="806"/>
      <c r="H9" s="806"/>
      <c r="I9" s="806"/>
      <c r="J9" s="806"/>
      <c r="K9" s="806"/>
      <c r="L9" s="806"/>
      <c r="M9" s="806"/>
      <c r="N9" s="806"/>
      <c r="O9" s="806"/>
      <c r="P9" s="806"/>
      <c r="Q9" s="806"/>
      <c r="R9" s="806"/>
      <c r="S9" s="806"/>
      <c r="T9" s="806"/>
      <c r="U9" s="806"/>
      <c r="V9" s="806"/>
      <c r="W9" s="806"/>
      <c r="X9" s="806"/>
      <c r="Y9" s="806"/>
    </row>
    <row r="10" spans="1:25">
      <c r="A10" s="806"/>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row>
    <row r="11" spans="1:25">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row>
    <row r="12" spans="1:25">
      <c r="A12" s="806"/>
      <c r="B12" s="806"/>
      <c r="C12" s="806"/>
      <c r="D12" s="806"/>
      <c r="E12" s="806"/>
      <c r="F12" s="806"/>
      <c r="G12" s="806"/>
      <c r="H12" s="806"/>
      <c r="I12" s="806"/>
      <c r="J12" s="806"/>
      <c r="K12" s="806"/>
      <c r="L12" s="806"/>
      <c r="M12" s="806"/>
      <c r="N12" s="806"/>
      <c r="O12" s="806"/>
      <c r="P12" s="806"/>
      <c r="Q12" s="806"/>
      <c r="R12" s="806"/>
      <c r="S12" s="806"/>
      <c r="T12" s="806"/>
      <c r="U12" s="806"/>
      <c r="V12" s="806"/>
      <c r="W12" s="806"/>
      <c r="X12" s="806"/>
      <c r="Y12" s="806"/>
    </row>
    <row r="13" spans="1:25">
      <c r="A13" s="806"/>
      <c r="B13" s="806"/>
      <c r="C13" s="806"/>
      <c r="D13" s="806"/>
      <c r="E13" s="806"/>
      <c r="F13" s="806"/>
      <c r="G13" s="806"/>
      <c r="H13" s="806"/>
      <c r="I13" s="806"/>
      <c r="J13" s="806"/>
      <c r="K13" s="806"/>
      <c r="L13" s="806"/>
      <c r="M13" s="806"/>
      <c r="N13" s="806"/>
      <c r="O13" s="806"/>
      <c r="P13" s="806"/>
      <c r="Q13" s="806"/>
      <c r="R13" s="806"/>
      <c r="S13" s="806"/>
      <c r="T13" s="806"/>
      <c r="U13" s="806"/>
      <c r="V13" s="806"/>
      <c r="W13" s="806"/>
      <c r="X13" s="806"/>
      <c r="Y13" s="806"/>
    </row>
    <row r="14" spans="1:25">
      <c r="A14" s="806"/>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row>
    <row r="15" spans="1:25">
      <c r="A15" s="806"/>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row>
    <row r="16" spans="1:25">
      <c r="A16" s="806"/>
      <c r="B16" s="806"/>
      <c r="C16" s="806"/>
      <c r="D16" s="806"/>
      <c r="E16" s="806"/>
      <c r="F16" s="806"/>
      <c r="G16" s="806"/>
      <c r="H16" s="806"/>
      <c r="I16" s="806"/>
      <c r="J16" s="806"/>
      <c r="K16" s="806"/>
      <c r="L16" s="806"/>
      <c r="M16" s="806"/>
      <c r="N16" s="806"/>
      <c r="O16" s="806"/>
      <c r="P16" s="806"/>
      <c r="Q16" s="806"/>
      <c r="R16" s="806"/>
      <c r="S16" s="806"/>
      <c r="T16" s="806"/>
      <c r="U16" s="806"/>
      <c r="V16" s="806"/>
      <c r="W16" s="806"/>
      <c r="X16" s="806"/>
      <c r="Y16" s="806"/>
    </row>
    <row r="17" spans="1:25">
      <c r="A17" s="806"/>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row>
    <row r="18" spans="1:25">
      <c r="A18" s="806"/>
      <c r="B18" s="806"/>
      <c r="C18" s="806"/>
      <c r="D18" s="806"/>
      <c r="E18" s="806"/>
      <c r="F18" s="806"/>
      <c r="G18" s="806"/>
      <c r="H18" s="806"/>
      <c r="I18" s="806"/>
      <c r="J18" s="806"/>
      <c r="K18" s="806"/>
      <c r="L18" s="806"/>
      <c r="M18" s="806"/>
      <c r="N18" s="806"/>
      <c r="O18" s="806"/>
      <c r="P18" s="806"/>
      <c r="Q18" s="806"/>
      <c r="R18" s="806"/>
      <c r="S18" s="806"/>
      <c r="T18" s="806"/>
      <c r="U18" s="806"/>
      <c r="V18" s="806"/>
      <c r="W18" s="806"/>
      <c r="X18" s="806"/>
      <c r="Y18" s="806"/>
    </row>
    <row r="19" spans="1:25">
      <c r="A19" s="806"/>
      <c r="B19" s="806"/>
      <c r="C19" s="806"/>
      <c r="D19" s="806"/>
      <c r="E19" s="806"/>
      <c r="F19" s="806"/>
      <c r="G19" s="806"/>
      <c r="H19" s="806"/>
      <c r="I19" s="806"/>
      <c r="J19" s="806"/>
      <c r="K19" s="806"/>
      <c r="L19" s="806"/>
      <c r="M19" s="806"/>
      <c r="N19" s="806"/>
      <c r="O19" s="806"/>
      <c r="P19" s="806"/>
      <c r="Q19" s="806"/>
      <c r="R19" s="806"/>
      <c r="S19" s="806"/>
      <c r="T19" s="806"/>
      <c r="U19" s="806"/>
      <c r="V19" s="806"/>
      <c r="W19" s="806"/>
      <c r="X19" s="806"/>
      <c r="Y19" s="806"/>
    </row>
    <row r="20" spans="1:25">
      <c r="A20" s="806"/>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row>
    <row r="21" spans="1:25">
      <c r="A21" s="806"/>
      <c r="B21" s="806"/>
      <c r="C21" s="806"/>
      <c r="D21" s="806"/>
      <c r="E21" s="806"/>
      <c r="F21" s="806"/>
      <c r="G21" s="806"/>
      <c r="H21" s="806"/>
      <c r="I21" s="806"/>
      <c r="J21" s="806"/>
      <c r="K21" s="806"/>
      <c r="L21" s="806"/>
      <c r="M21" s="806"/>
      <c r="N21" s="806"/>
      <c r="O21" s="806"/>
      <c r="P21" s="806"/>
      <c r="Q21" s="806"/>
      <c r="R21" s="806"/>
      <c r="S21" s="806"/>
      <c r="T21" s="806"/>
      <c r="U21" s="806"/>
      <c r="V21" s="806"/>
      <c r="W21" s="806"/>
      <c r="X21" s="806"/>
      <c r="Y21" s="806"/>
    </row>
    <row r="22" spans="1:25">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row>
    <row r="23" spans="1:25">
      <c r="A23" s="806"/>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row>
    <row r="24" spans="1:25">
      <c r="A24" s="806"/>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row>
    <row r="25" spans="1:25">
      <c r="A25" s="806"/>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row>
    <row r="26" spans="1:25">
      <c r="A26" s="806"/>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row>
    <row r="27" spans="1:25">
      <c r="A27" s="89" t="s">
        <v>551</v>
      </c>
    </row>
    <row r="28" spans="1:25">
      <c r="A28" s="806"/>
      <c r="B28" s="806"/>
      <c r="C28" s="806"/>
      <c r="D28" s="806"/>
      <c r="E28" s="806"/>
      <c r="F28" s="806"/>
      <c r="G28" s="806"/>
      <c r="H28" s="806"/>
      <c r="I28" s="806"/>
      <c r="J28" s="806"/>
      <c r="K28" s="806"/>
      <c r="L28" s="806"/>
      <c r="M28" s="806"/>
      <c r="N28" s="806"/>
      <c r="O28" s="806"/>
      <c r="P28" s="806"/>
      <c r="Q28" s="806"/>
      <c r="R28" s="806"/>
      <c r="S28" s="806"/>
      <c r="T28" s="806"/>
      <c r="U28" s="806"/>
      <c r="V28" s="806"/>
      <c r="W28" s="806"/>
      <c r="X28" s="806"/>
      <c r="Y28" s="806"/>
    </row>
    <row r="29" spans="1:25">
      <c r="A29" s="806"/>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row>
    <row r="30" spans="1:25">
      <c r="A30" s="806"/>
      <c r="B30" s="806"/>
      <c r="C30" s="806"/>
      <c r="D30" s="806"/>
      <c r="E30" s="806"/>
      <c r="F30" s="806"/>
      <c r="G30" s="806"/>
      <c r="H30" s="806"/>
      <c r="I30" s="806"/>
      <c r="J30" s="806"/>
      <c r="K30" s="806"/>
      <c r="L30" s="806"/>
      <c r="M30" s="806"/>
      <c r="N30" s="806"/>
      <c r="O30" s="806"/>
      <c r="P30" s="806"/>
      <c r="Q30" s="806"/>
      <c r="R30" s="806"/>
      <c r="S30" s="806"/>
      <c r="T30" s="806"/>
      <c r="U30" s="806"/>
      <c r="V30" s="806"/>
      <c r="W30" s="806"/>
      <c r="X30" s="806"/>
      <c r="Y30" s="806"/>
    </row>
    <row r="31" spans="1:25">
      <c r="A31" s="806"/>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row>
    <row r="32" spans="1:25">
      <c r="A32" s="806"/>
      <c r="B32" s="806"/>
      <c r="C32" s="806"/>
      <c r="D32" s="806"/>
      <c r="E32" s="806"/>
      <c r="F32" s="806"/>
      <c r="G32" s="806"/>
      <c r="H32" s="806"/>
      <c r="I32" s="806"/>
      <c r="J32" s="806"/>
      <c r="K32" s="806"/>
      <c r="L32" s="806"/>
      <c r="M32" s="806"/>
      <c r="N32" s="806"/>
      <c r="O32" s="806"/>
      <c r="P32" s="806"/>
      <c r="Q32" s="806"/>
      <c r="R32" s="806"/>
      <c r="S32" s="806"/>
      <c r="T32" s="806"/>
      <c r="U32" s="806"/>
      <c r="V32" s="806"/>
      <c r="W32" s="806"/>
      <c r="X32" s="806"/>
      <c r="Y32" s="806"/>
    </row>
    <row r="33" spans="1:25">
      <c r="A33" s="806"/>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row>
    <row r="34" spans="1:25">
      <c r="A34" s="806"/>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row>
    <row r="35" spans="1:25">
      <c r="A35" s="806"/>
      <c r="B35" s="806"/>
      <c r="C35" s="806"/>
      <c r="D35" s="806"/>
      <c r="E35" s="806"/>
      <c r="F35" s="806"/>
      <c r="G35" s="806"/>
      <c r="H35" s="806"/>
      <c r="I35" s="806"/>
      <c r="J35" s="806"/>
      <c r="K35" s="806"/>
      <c r="L35" s="806"/>
      <c r="M35" s="806"/>
      <c r="N35" s="806"/>
      <c r="O35" s="806"/>
      <c r="P35" s="806"/>
      <c r="Q35" s="806"/>
      <c r="R35" s="806"/>
      <c r="S35" s="806"/>
      <c r="T35" s="806"/>
      <c r="U35" s="806"/>
      <c r="V35" s="806"/>
      <c r="W35" s="806"/>
      <c r="X35" s="806"/>
      <c r="Y35" s="806"/>
    </row>
    <row r="36" spans="1:25">
      <c r="A36" s="806"/>
      <c r="B36" s="806"/>
      <c r="C36" s="806"/>
      <c r="D36" s="806"/>
      <c r="E36" s="806"/>
      <c r="F36" s="806"/>
      <c r="G36" s="806"/>
      <c r="H36" s="806"/>
      <c r="I36" s="806"/>
      <c r="J36" s="806"/>
      <c r="K36" s="806"/>
      <c r="L36" s="806"/>
      <c r="M36" s="806"/>
      <c r="N36" s="806"/>
      <c r="O36" s="806"/>
      <c r="P36" s="806"/>
      <c r="Q36" s="806"/>
      <c r="R36" s="806"/>
      <c r="S36" s="806"/>
      <c r="T36" s="806"/>
      <c r="U36" s="806"/>
      <c r="V36" s="806"/>
      <c r="W36" s="806"/>
      <c r="X36" s="806"/>
      <c r="Y36" s="806"/>
    </row>
    <row r="37" spans="1:25">
      <c r="A37" s="806"/>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row>
    <row r="38" spans="1:25">
      <c r="A38" s="806"/>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row>
    <row r="39" spans="1:25">
      <c r="A39" s="806"/>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row>
    <row r="40" spans="1:25">
      <c r="A40" s="806"/>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row>
    <row r="41" spans="1:25">
      <c r="A41" s="806"/>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row>
    <row r="42" spans="1:25">
      <c r="A42" s="806"/>
      <c r="B42" s="806"/>
      <c r="C42" s="806"/>
      <c r="D42" s="806"/>
      <c r="E42" s="806"/>
      <c r="F42" s="806"/>
      <c r="G42" s="806"/>
      <c r="H42" s="806"/>
      <c r="I42" s="806"/>
      <c r="J42" s="806"/>
      <c r="K42" s="806"/>
      <c r="L42" s="806"/>
      <c r="M42" s="806"/>
      <c r="N42" s="806"/>
      <c r="O42" s="806"/>
      <c r="P42" s="806"/>
      <c r="Q42" s="806"/>
      <c r="R42" s="806"/>
      <c r="S42" s="806"/>
      <c r="T42" s="806"/>
      <c r="U42" s="806"/>
      <c r="V42" s="806"/>
      <c r="W42" s="806"/>
      <c r="X42" s="806"/>
      <c r="Y42" s="806"/>
    </row>
    <row r="43" spans="1:25">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row>
    <row r="44" spans="1:25">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row>
    <row r="45" spans="1:25">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row>
    <row r="46" spans="1:25">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row>
    <row r="47" spans="1:25">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row>
    <row r="48" spans="1:25">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row>
    <row r="49" spans="1:25">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row>
    <row r="50" spans="1:25">
      <c r="A50" s="802" t="s">
        <v>552</v>
      </c>
      <c r="B50" s="802"/>
      <c r="C50" s="803" t="s">
        <v>553</v>
      </c>
      <c r="D50" s="803"/>
      <c r="E50" s="803"/>
      <c r="F50" s="803"/>
      <c r="G50" s="803"/>
      <c r="H50" s="803"/>
      <c r="I50" s="803"/>
      <c r="J50" s="803"/>
      <c r="K50" s="803"/>
      <c r="L50" s="803"/>
      <c r="M50" s="803"/>
      <c r="N50" s="803"/>
      <c r="O50" s="803"/>
      <c r="P50" s="803"/>
      <c r="Q50" s="803"/>
      <c r="R50" s="803"/>
      <c r="S50" s="803"/>
      <c r="T50" s="803"/>
      <c r="U50" s="803"/>
      <c r="V50" s="803"/>
      <c r="W50" s="803"/>
      <c r="X50" s="803"/>
      <c r="Y50" s="803"/>
    </row>
    <row r="51" spans="1:25">
      <c r="A51" s="802" t="s">
        <v>554</v>
      </c>
      <c r="B51" s="802"/>
      <c r="C51" s="803" t="s">
        <v>555</v>
      </c>
      <c r="D51" s="803"/>
      <c r="E51" s="803"/>
      <c r="F51" s="803"/>
      <c r="G51" s="803"/>
      <c r="H51" s="803"/>
      <c r="I51" s="803"/>
      <c r="J51" s="803"/>
      <c r="K51" s="803"/>
      <c r="L51" s="803"/>
      <c r="M51" s="803"/>
      <c r="N51" s="803"/>
      <c r="O51" s="803"/>
      <c r="P51" s="803"/>
      <c r="Q51" s="803"/>
      <c r="R51" s="803"/>
      <c r="S51" s="803"/>
      <c r="T51" s="803"/>
      <c r="U51" s="803"/>
      <c r="V51" s="803"/>
      <c r="W51" s="803"/>
      <c r="X51" s="803"/>
      <c r="Y51" s="803"/>
    </row>
    <row r="52" spans="1:25">
      <c r="A52" s="802" t="s">
        <v>556</v>
      </c>
      <c r="B52" s="802"/>
      <c r="C52" s="803" t="s">
        <v>557</v>
      </c>
      <c r="D52" s="803"/>
      <c r="E52" s="803"/>
      <c r="F52" s="803"/>
      <c r="G52" s="803"/>
      <c r="H52" s="803"/>
      <c r="I52" s="803"/>
      <c r="J52" s="803"/>
      <c r="K52" s="803"/>
      <c r="L52" s="803"/>
      <c r="M52" s="803"/>
      <c r="N52" s="803"/>
      <c r="O52" s="803"/>
      <c r="P52" s="803"/>
      <c r="Q52" s="803"/>
      <c r="R52" s="803"/>
      <c r="S52" s="803"/>
      <c r="T52" s="803"/>
      <c r="U52" s="803"/>
      <c r="V52" s="803"/>
      <c r="W52" s="803"/>
      <c r="X52" s="803"/>
      <c r="Y52" s="803"/>
    </row>
  </sheetData>
  <sheetProtection algorithmName="SHA-512" hashValue="oGOWR6vNV24D+2oAi5Qv+vXPLFwouGk9M696o0KBARS2DfE/v/SeXWhPsPxb2pFSAINlpXfDHK1P8MQkFzYdvw==" saltValue="TcdHs+18wN/iORFsJWvgiA==" spinCount="100000" sheet="1" objects="1" scenarios="1"/>
  <mergeCells count="11">
    <mergeCell ref="A51:B51"/>
    <mergeCell ref="C51:Y51"/>
    <mergeCell ref="A52:B52"/>
    <mergeCell ref="C52:Y52"/>
    <mergeCell ref="A1:Y1"/>
    <mergeCell ref="A2:D2"/>
    <mergeCell ref="A5:Y26"/>
    <mergeCell ref="A28:Y49"/>
    <mergeCell ref="A50:B50"/>
    <mergeCell ref="C50:Y50"/>
    <mergeCell ref="E2:O2"/>
  </mergeCells>
  <phoneticPr fontId="7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CE267-5513-4E5D-B675-B460070BC3BC}">
  <sheetPr>
    <pageSetUpPr fitToPage="1"/>
  </sheetPr>
  <dimension ref="A1:CN91"/>
  <sheetViews>
    <sheetView showGridLines="0" showZeros="0" topLeftCell="A36" workbookViewId="0">
      <selection activeCell="B1" sqref="B1:BR1"/>
    </sheetView>
  </sheetViews>
  <sheetFormatPr defaultColWidth="8.625" defaultRowHeight="14.25"/>
  <cols>
    <col min="1" max="1" width="0.875" style="89" customWidth="1"/>
    <col min="2" max="65" width="2.5" style="89" customWidth="1"/>
    <col min="66" max="68" width="3.125" style="89" customWidth="1"/>
    <col min="69" max="70" width="5.5" style="89" customWidth="1"/>
    <col min="71" max="71" width="0.875" style="89" customWidth="1"/>
    <col min="72" max="72" width="3.125" style="89" customWidth="1"/>
    <col min="73" max="76" width="3.875" style="89" customWidth="1"/>
    <col min="77" max="78" width="16.5" style="89" customWidth="1"/>
    <col min="79" max="79" width="17.875" style="89" customWidth="1"/>
    <col min="80" max="80" width="15.25" style="89" customWidth="1"/>
    <col min="81" max="81" width="8.5" style="89" customWidth="1"/>
    <col min="82" max="82" width="16.25" style="89" customWidth="1"/>
    <col min="83" max="85" width="12.625" style="89" hidden="1" customWidth="1"/>
    <col min="86" max="86" width="8.25" style="89" hidden="1" customWidth="1"/>
    <col min="87" max="87" width="15.25" style="89" customWidth="1"/>
    <col min="88" max="88" width="13.125" style="89" hidden="1" customWidth="1"/>
    <col min="89" max="89" width="6.875" style="89" hidden="1" customWidth="1"/>
    <col min="90" max="90" width="8.625" style="89" hidden="1" customWidth="1"/>
    <col min="91" max="91" width="16" style="89" hidden="1" customWidth="1"/>
    <col min="92" max="92" width="17.375" style="89" hidden="1" customWidth="1"/>
    <col min="93" max="16384" width="8.625" style="89"/>
  </cols>
  <sheetData>
    <row r="1" spans="1:80" ht="15.75">
      <c r="B1" s="943" t="s">
        <v>257</v>
      </c>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3"/>
      <c r="AM1" s="943"/>
      <c r="AN1" s="943"/>
      <c r="AO1" s="943"/>
      <c r="AP1" s="943"/>
      <c r="AQ1" s="943"/>
      <c r="AR1" s="943"/>
      <c r="AS1" s="943"/>
      <c r="AT1" s="943"/>
      <c r="AU1" s="943"/>
      <c r="AV1" s="943"/>
      <c r="AW1" s="943"/>
      <c r="AX1" s="943"/>
      <c r="AY1" s="943"/>
      <c r="AZ1" s="943"/>
      <c r="BA1" s="943"/>
      <c r="BB1" s="943"/>
      <c r="BC1" s="943"/>
      <c r="BD1" s="943"/>
      <c r="BE1" s="943"/>
      <c r="BF1" s="943"/>
      <c r="BG1" s="943"/>
      <c r="BH1" s="943"/>
      <c r="BI1" s="943"/>
      <c r="BJ1" s="943"/>
      <c r="BK1" s="943"/>
      <c r="BL1" s="943"/>
      <c r="BM1" s="943"/>
      <c r="BN1" s="943"/>
      <c r="BO1" s="943"/>
      <c r="BP1" s="943"/>
      <c r="BQ1" s="943"/>
      <c r="BR1" s="943"/>
    </row>
    <row r="2" spans="1:80" ht="15.75">
      <c r="B2" s="225" t="s">
        <v>588</v>
      </c>
      <c r="AZ2" s="90"/>
      <c r="BA2" s="91"/>
      <c r="BB2" s="91"/>
      <c r="BC2" s="91"/>
      <c r="BD2" s="90"/>
      <c r="BE2" s="90"/>
      <c r="BF2" s="90"/>
      <c r="BG2" s="90"/>
      <c r="BH2" s="90"/>
      <c r="BI2" s="90"/>
    </row>
    <row r="3" spans="1:80" ht="15" customHeight="1">
      <c r="B3" s="804" t="s">
        <v>442</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4"/>
      <c r="AP3" s="804"/>
      <c r="AQ3" s="804"/>
      <c r="AR3" s="804"/>
      <c r="AS3" s="804"/>
      <c r="AT3" s="804"/>
      <c r="AU3" s="804"/>
      <c r="AV3" s="804"/>
      <c r="AW3" s="804"/>
      <c r="AX3" s="804"/>
      <c r="AY3" s="804"/>
      <c r="AZ3" s="804"/>
      <c r="BA3" s="804"/>
      <c r="BB3" s="804"/>
      <c r="BC3" s="804"/>
      <c r="BD3" s="804"/>
      <c r="BE3" s="804"/>
      <c r="BF3" s="804"/>
      <c r="BG3" s="804"/>
      <c r="BH3" s="804"/>
      <c r="BI3" s="804"/>
      <c r="BJ3" s="804"/>
      <c r="BK3" s="804"/>
      <c r="BL3" s="804"/>
      <c r="BM3" s="804"/>
      <c r="BN3" s="804"/>
      <c r="BO3" s="804"/>
      <c r="BP3" s="804"/>
      <c r="BQ3" s="804"/>
      <c r="BR3" s="804"/>
      <c r="BS3" s="804"/>
      <c r="BT3" s="804"/>
      <c r="BU3" s="804"/>
      <c r="BV3" s="804"/>
      <c r="BW3" s="804"/>
      <c r="BX3" s="804"/>
    </row>
    <row r="4" spans="1:80" ht="6.6" customHeigh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3"/>
      <c r="BA4" s="94"/>
      <c r="BB4" s="94"/>
      <c r="BC4" s="94"/>
      <c r="BD4" s="93"/>
      <c r="BE4" s="93"/>
      <c r="BF4" s="93"/>
      <c r="BG4" s="93"/>
      <c r="BH4" s="93"/>
      <c r="BI4" s="93"/>
      <c r="BJ4" s="92"/>
      <c r="BK4" s="92"/>
      <c r="BL4" s="92"/>
      <c r="BM4" s="92"/>
      <c r="BN4" s="92"/>
      <c r="BO4" s="92"/>
      <c r="BP4" s="92"/>
      <c r="BQ4" s="92"/>
      <c r="BR4" s="92"/>
      <c r="BS4" s="92"/>
    </row>
    <row r="5" spans="1:80" ht="21.95" customHeight="1">
      <c r="A5" s="95"/>
      <c r="B5" s="944" t="s">
        <v>258</v>
      </c>
      <c r="C5" s="945"/>
      <c r="D5" s="945"/>
      <c r="E5" s="945"/>
      <c r="F5" s="945"/>
      <c r="G5" s="946"/>
      <c r="H5" s="947">
        <f>【別紙1】実施計画書!I6</f>
        <v>0</v>
      </c>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9"/>
      <c r="BS5" s="95"/>
      <c r="BV5" s="96"/>
      <c r="BW5" s="96"/>
      <c r="BX5" s="96"/>
      <c r="BY5" s="96"/>
      <c r="BZ5" s="96"/>
      <c r="CA5" s="97" t="s">
        <v>259</v>
      </c>
      <c r="CB5" s="97" t="s">
        <v>260</v>
      </c>
    </row>
    <row r="6" spans="1:80" ht="13.5" customHeight="1">
      <c r="A6" s="95"/>
      <c r="B6" s="98"/>
      <c r="C6" s="98"/>
      <c r="D6" s="98"/>
      <c r="E6" s="98"/>
      <c r="F6" s="98"/>
      <c r="G6" s="98"/>
      <c r="H6" s="98"/>
      <c r="I6" s="98"/>
      <c r="J6" s="98"/>
      <c r="K6" s="98"/>
      <c r="L6" s="99"/>
      <c r="M6" s="99"/>
      <c r="N6" s="99"/>
      <c r="O6" s="99"/>
      <c r="P6" s="99"/>
      <c r="Q6" s="99"/>
      <c r="R6" s="99"/>
      <c r="S6" s="99"/>
      <c r="T6" s="99"/>
      <c r="U6" s="99"/>
      <c r="BF6" s="99"/>
      <c r="BG6" s="99"/>
      <c r="BH6" s="99"/>
      <c r="BI6" s="99"/>
      <c r="BJ6" s="99"/>
      <c r="BK6" s="99"/>
      <c r="BL6" s="99"/>
      <c r="BM6" s="99"/>
      <c r="BS6" s="95"/>
      <c r="BV6" s="100"/>
      <c r="BW6" s="100"/>
      <c r="BX6" s="100"/>
      <c r="BY6" s="100"/>
      <c r="BZ6" s="100"/>
      <c r="CA6" s="950" t="s">
        <v>261</v>
      </c>
      <c r="CB6" s="951">
        <f>CD41</f>
        <v>0</v>
      </c>
    </row>
    <row r="7" spans="1:80" ht="15" thickBot="1">
      <c r="A7" s="95"/>
      <c r="B7" s="101" t="s">
        <v>262</v>
      </c>
      <c r="C7" s="99"/>
      <c r="D7" s="99"/>
      <c r="E7" s="99"/>
      <c r="F7" s="99"/>
      <c r="G7" s="99"/>
      <c r="H7" s="99"/>
      <c r="I7" s="99"/>
      <c r="J7" s="99"/>
      <c r="K7" s="99"/>
      <c r="L7" s="99"/>
      <c r="M7" s="99"/>
      <c r="N7" s="99"/>
      <c r="O7" s="99"/>
      <c r="P7" s="99"/>
      <c r="Q7" s="99"/>
      <c r="R7" s="99"/>
      <c r="S7" s="99"/>
      <c r="T7" s="99"/>
      <c r="AD7" s="99"/>
      <c r="AE7" s="99"/>
      <c r="AF7" s="99"/>
      <c r="AG7" s="99"/>
      <c r="AH7" s="99"/>
      <c r="AI7" s="99"/>
      <c r="AJ7" s="99"/>
      <c r="AK7" s="99"/>
      <c r="AL7" s="99"/>
      <c r="AM7" s="99"/>
      <c r="AN7" s="99"/>
      <c r="AO7" s="99"/>
      <c r="AP7" s="99"/>
      <c r="AQ7" s="99"/>
      <c r="AR7" s="99"/>
      <c r="AS7" s="101" t="s">
        <v>263</v>
      </c>
      <c r="AT7" s="99"/>
      <c r="AU7" s="99"/>
      <c r="AV7" s="99"/>
      <c r="AW7" s="99"/>
      <c r="AX7" s="99"/>
      <c r="AY7" s="99"/>
      <c r="AZ7" s="99"/>
      <c r="BA7" s="99"/>
      <c r="BB7" s="99"/>
      <c r="BC7" s="99"/>
      <c r="BD7" s="99"/>
      <c r="BE7" s="99"/>
      <c r="BF7" s="99"/>
      <c r="BG7" s="99"/>
      <c r="BH7" s="99"/>
      <c r="BI7" s="99"/>
      <c r="BJ7" s="99"/>
      <c r="BK7" s="99"/>
      <c r="BL7" s="99"/>
      <c r="BM7" s="99"/>
      <c r="BS7" s="95"/>
      <c r="BV7" s="100"/>
      <c r="BW7" s="100"/>
      <c r="BX7" s="100"/>
      <c r="BY7" s="100"/>
      <c r="BZ7" s="100"/>
      <c r="CA7" s="950"/>
      <c r="CB7" s="951"/>
    </row>
    <row r="8" spans="1:80" ht="14.1" customHeight="1" thickBot="1">
      <c r="A8" s="95"/>
      <c r="B8" s="952" t="s">
        <v>264</v>
      </c>
      <c r="C8" s="953"/>
      <c r="D8" s="953"/>
      <c r="E8" s="953"/>
      <c r="F8" s="953"/>
      <c r="G8" s="953"/>
      <c r="H8" s="953"/>
      <c r="I8" s="953"/>
      <c r="J8" s="954"/>
      <c r="K8" s="102"/>
      <c r="L8" s="102"/>
      <c r="M8" s="102"/>
      <c r="N8" s="102"/>
      <c r="O8" s="102"/>
      <c r="P8" s="102"/>
      <c r="Q8" s="102"/>
      <c r="R8" s="102"/>
      <c r="S8" s="102"/>
      <c r="T8" s="102"/>
      <c r="U8" s="102"/>
      <c r="V8" s="102"/>
      <c r="W8" s="955" t="s">
        <v>265</v>
      </c>
      <c r="X8" s="956"/>
      <c r="Y8" s="956"/>
      <c r="Z8" s="956"/>
      <c r="AA8" s="956"/>
      <c r="AB8" s="956"/>
      <c r="AC8" s="956"/>
      <c r="AD8" s="956"/>
      <c r="AE8" s="957"/>
      <c r="AF8" s="102"/>
      <c r="AG8" s="102"/>
      <c r="AH8" s="102"/>
      <c r="AI8" s="102"/>
      <c r="AJ8" s="102"/>
      <c r="AK8" s="102"/>
      <c r="AL8" s="102"/>
      <c r="AM8" s="102"/>
      <c r="AN8" s="102"/>
      <c r="AO8" s="102"/>
      <c r="AP8" s="102"/>
      <c r="AQ8" s="102"/>
      <c r="BS8" s="95"/>
      <c r="BV8" s="100"/>
      <c r="BW8" s="100"/>
      <c r="BX8" s="100"/>
      <c r="BY8" s="100"/>
      <c r="BZ8" s="100"/>
      <c r="CA8" s="950" t="s">
        <v>266</v>
      </c>
      <c r="CB8" s="951">
        <f>BT41</f>
        <v>0</v>
      </c>
    </row>
    <row r="9" spans="1:80">
      <c r="A9" s="95"/>
      <c r="B9" s="958"/>
      <c r="C9" s="959"/>
      <c r="D9" s="959"/>
      <c r="E9" s="959"/>
      <c r="F9" s="959"/>
      <c r="G9" s="959"/>
      <c r="H9" s="959"/>
      <c r="I9" s="959"/>
      <c r="J9" s="959"/>
      <c r="K9" s="959"/>
      <c r="L9" s="959"/>
      <c r="M9" s="959"/>
      <c r="N9" s="959"/>
      <c r="O9" s="959"/>
      <c r="P9" s="959"/>
      <c r="Q9" s="959"/>
      <c r="R9" s="959"/>
      <c r="S9" s="959"/>
      <c r="T9" s="959"/>
      <c r="U9" s="959"/>
      <c r="V9" s="960"/>
      <c r="W9" s="958"/>
      <c r="X9" s="959"/>
      <c r="Y9" s="959"/>
      <c r="Z9" s="959"/>
      <c r="AA9" s="959"/>
      <c r="AB9" s="959"/>
      <c r="AC9" s="959"/>
      <c r="AD9" s="959"/>
      <c r="AE9" s="959"/>
      <c r="AF9" s="959"/>
      <c r="AG9" s="959"/>
      <c r="AH9" s="959"/>
      <c r="AI9" s="959"/>
      <c r="AJ9" s="959"/>
      <c r="AK9" s="959"/>
      <c r="AL9" s="959"/>
      <c r="AM9" s="959"/>
      <c r="AN9" s="959"/>
      <c r="AO9" s="959"/>
      <c r="AP9" s="959"/>
      <c r="AQ9" s="960"/>
      <c r="AR9" s="103"/>
      <c r="AS9" s="967"/>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9"/>
      <c r="BS9" s="95"/>
      <c r="BV9" s="100"/>
      <c r="BW9" s="100"/>
      <c r="BX9" s="100"/>
      <c r="BY9" s="100"/>
      <c r="BZ9" s="100"/>
      <c r="CA9" s="950"/>
      <c r="CB9" s="951"/>
    </row>
    <row r="10" spans="1:80" ht="13.5" customHeight="1">
      <c r="A10" s="95"/>
      <c r="B10" s="961"/>
      <c r="C10" s="962"/>
      <c r="D10" s="962"/>
      <c r="E10" s="962"/>
      <c r="F10" s="962"/>
      <c r="G10" s="962"/>
      <c r="H10" s="962"/>
      <c r="I10" s="962"/>
      <c r="J10" s="962"/>
      <c r="K10" s="962"/>
      <c r="L10" s="962"/>
      <c r="M10" s="962"/>
      <c r="N10" s="962"/>
      <c r="O10" s="962"/>
      <c r="P10" s="962"/>
      <c r="Q10" s="962"/>
      <c r="R10" s="962"/>
      <c r="S10" s="962"/>
      <c r="T10" s="962"/>
      <c r="U10" s="962"/>
      <c r="V10" s="963"/>
      <c r="W10" s="961"/>
      <c r="X10" s="962"/>
      <c r="Y10" s="962"/>
      <c r="Z10" s="962"/>
      <c r="AA10" s="962"/>
      <c r="AB10" s="962"/>
      <c r="AC10" s="962"/>
      <c r="AD10" s="962"/>
      <c r="AE10" s="962"/>
      <c r="AF10" s="962"/>
      <c r="AG10" s="962"/>
      <c r="AH10" s="962"/>
      <c r="AI10" s="962"/>
      <c r="AJ10" s="962"/>
      <c r="AK10" s="962"/>
      <c r="AL10" s="962"/>
      <c r="AM10" s="962"/>
      <c r="AN10" s="962"/>
      <c r="AO10" s="962"/>
      <c r="AP10" s="962"/>
      <c r="AQ10" s="963"/>
      <c r="AR10" s="103"/>
      <c r="AS10" s="970"/>
      <c r="AT10" s="971"/>
      <c r="AU10" s="971"/>
      <c r="AV10" s="971"/>
      <c r="AW10" s="971"/>
      <c r="AX10" s="971"/>
      <c r="AY10" s="971"/>
      <c r="AZ10" s="971"/>
      <c r="BA10" s="971"/>
      <c r="BB10" s="971"/>
      <c r="BC10" s="971"/>
      <c r="BD10" s="971"/>
      <c r="BE10" s="971"/>
      <c r="BF10" s="971"/>
      <c r="BG10" s="971"/>
      <c r="BH10" s="971"/>
      <c r="BI10" s="971"/>
      <c r="BJ10" s="971"/>
      <c r="BK10" s="971"/>
      <c r="BL10" s="971"/>
      <c r="BM10" s="971"/>
      <c r="BN10" s="971"/>
      <c r="BO10" s="971"/>
      <c r="BP10" s="971"/>
      <c r="BQ10" s="971"/>
      <c r="BR10" s="972"/>
      <c r="BS10" s="95"/>
      <c r="BV10" s="100"/>
      <c r="BW10" s="100"/>
      <c r="BX10" s="100"/>
      <c r="BY10" s="100"/>
      <c r="BZ10" s="100"/>
      <c r="CA10" s="950" t="s">
        <v>613</v>
      </c>
      <c r="CB10" s="976" t="str">
        <f ca="1">IFERROR(SUMIF(D32:I40,"連携企業",CD32:CD40)/CB6,"")</f>
        <v/>
      </c>
    </row>
    <row r="11" spans="1:80">
      <c r="A11" s="95"/>
      <c r="B11" s="961"/>
      <c r="C11" s="962"/>
      <c r="D11" s="962"/>
      <c r="E11" s="962"/>
      <c r="F11" s="962"/>
      <c r="G11" s="962"/>
      <c r="H11" s="962"/>
      <c r="I11" s="962"/>
      <c r="J11" s="962"/>
      <c r="K11" s="962"/>
      <c r="L11" s="962"/>
      <c r="M11" s="962"/>
      <c r="N11" s="962"/>
      <c r="O11" s="962"/>
      <c r="P11" s="962"/>
      <c r="Q11" s="962"/>
      <c r="R11" s="962"/>
      <c r="S11" s="962"/>
      <c r="T11" s="962"/>
      <c r="U11" s="962"/>
      <c r="V11" s="963"/>
      <c r="W11" s="961"/>
      <c r="X11" s="962"/>
      <c r="Y11" s="962"/>
      <c r="Z11" s="962"/>
      <c r="AA11" s="962"/>
      <c r="AB11" s="962"/>
      <c r="AC11" s="962"/>
      <c r="AD11" s="962"/>
      <c r="AE11" s="962"/>
      <c r="AF11" s="962"/>
      <c r="AG11" s="962"/>
      <c r="AH11" s="962"/>
      <c r="AI11" s="962"/>
      <c r="AJ11" s="962"/>
      <c r="AK11" s="962"/>
      <c r="AL11" s="962"/>
      <c r="AM11" s="962"/>
      <c r="AN11" s="962"/>
      <c r="AO11" s="962"/>
      <c r="AP11" s="962"/>
      <c r="AQ11" s="963"/>
      <c r="AR11" s="103"/>
      <c r="AS11" s="970"/>
      <c r="AT11" s="971"/>
      <c r="AU11" s="971"/>
      <c r="AV11" s="971"/>
      <c r="AW11" s="971"/>
      <c r="AX11" s="971"/>
      <c r="AY11" s="971"/>
      <c r="AZ11" s="971"/>
      <c r="BA11" s="971"/>
      <c r="BB11" s="971"/>
      <c r="BC11" s="971"/>
      <c r="BD11" s="971"/>
      <c r="BE11" s="971"/>
      <c r="BF11" s="971"/>
      <c r="BG11" s="971"/>
      <c r="BH11" s="971"/>
      <c r="BI11" s="971"/>
      <c r="BJ11" s="971"/>
      <c r="BK11" s="971"/>
      <c r="BL11" s="971"/>
      <c r="BM11" s="971"/>
      <c r="BN11" s="971"/>
      <c r="BO11" s="971"/>
      <c r="BP11" s="971"/>
      <c r="BQ11" s="971"/>
      <c r="BR11" s="972"/>
      <c r="BS11" s="95"/>
      <c r="BV11" s="100"/>
      <c r="BW11" s="100"/>
      <c r="BX11" s="100"/>
      <c r="BY11" s="100"/>
      <c r="BZ11" s="100"/>
      <c r="CA11" s="950"/>
      <c r="CB11" s="976"/>
    </row>
    <row r="12" spans="1:80" ht="13.5" customHeight="1">
      <c r="A12" s="95"/>
      <c r="B12" s="961"/>
      <c r="C12" s="962"/>
      <c r="D12" s="962"/>
      <c r="E12" s="962"/>
      <c r="F12" s="962"/>
      <c r="G12" s="962"/>
      <c r="H12" s="962"/>
      <c r="I12" s="962"/>
      <c r="J12" s="962"/>
      <c r="K12" s="962"/>
      <c r="L12" s="962"/>
      <c r="M12" s="962"/>
      <c r="N12" s="962"/>
      <c r="O12" s="962"/>
      <c r="P12" s="962"/>
      <c r="Q12" s="962"/>
      <c r="R12" s="962"/>
      <c r="S12" s="962"/>
      <c r="T12" s="962"/>
      <c r="U12" s="962"/>
      <c r="V12" s="963"/>
      <c r="W12" s="961"/>
      <c r="X12" s="962"/>
      <c r="Y12" s="962"/>
      <c r="Z12" s="962"/>
      <c r="AA12" s="962"/>
      <c r="AB12" s="962"/>
      <c r="AC12" s="962"/>
      <c r="AD12" s="962"/>
      <c r="AE12" s="962"/>
      <c r="AF12" s="962"/>
      <c r="AG12" s="962"/>
      <c r="AH12" s="962"/>
      <c r="AI12" s="962"/>
      <c r="AJ12" s="962"/>
      <c r="AK12" s="962"/>
      <c r="AL12" s="962"/>
      <c r="AM12" s="962"/>
      <c r="AN12" s="962"/>
      <c r="AO12" s="962"/>
      <c r="AP12" s="962"/>
      <c r="AQ12" s="963"/>
      <c r="AR12" s="103"/>
      <c r="AS12" s="970"/>
      <c r="AT12" s="971"/>
      <c r="AU12" s="971"/>
      <c r="AV12" s="971"/>
      <c r="AW12" s="971"/>
      <c r="AX12" s="971"/>
      <c r="AY12" s="971"/>
      <c r="AZ12" s="971"/>
      <c r="BA12" s="971"/>
      <c r="BB12" s="971"/>
      <c r="BC12" s="971"/>
      <c r="BD12" s="971"/>
      <c r="BE12" s="971"/>
      <c r="BF12" s="971"/>
      <c r="BG12" s="971"/>
      <c r="BH12" s="971"/>
      <c r="BI12" s="971"/>
      <c r="BJ12" s="971"/>
      <c r="BK12" s="971"/>
      <c r="BL12" s="971"/>
      <c r="BM12" s="971"/>
      <c r="BN12" s="971"/>
      <c r="BO12" s="971"/>
      <c r="BP12" s="971"/>
      <c r="BQ12" s="971"/>
      <c r="BR12" s="972"/>
      <c r="BS12" s="95"/>
      <c r="BV12" s="100"/>
      <c r="BW12" s="100"/>
      <c r="BX12" s="100"/>
      <c r="BY12" s="100"/>
      <c r="BZ12" s="100"/>
      <c r="CA12" s="950" t="s">
        <v>267</v>
      </c>
      <c r="CB12" s="977">
        <f>COUNTIF(AY19:BC26,"連携企業")</f>
        <v>0</v>
      </c>
    </row>
    <row r="13" spans="1:80">
      <c r="A13" s="95"/>
      <c r="B13" s="961"/>
      <c r="C13" s="962"/>
      <c r="D13" s="962"/>
      <c r="E13" s="962"/>
      <c r="F13" s="962"/>
      <c r="G13" s="962"/>
      <c r="H13" s="962"/>
      <c r="I13" s="962"/>
      <c r="J13" s="962"/>
      <c r="K13" s="962"/>
      <c r="L13" s="962"/>
      <c r="M13" s="962"/>
      <c r="N13" s="962"/>
      <c r="O13" s="962"/>
      <c r="P13" s="962"/>
      <c r="Q13" s="962"/>
      <c r="R13" s="962"/>
      <c r="S13" s="962"/>
      <c r="T13" s="962"/>
      <c r="U13" s="962"/>
      <c r="V13" s="963"/>
      <c r="W13" s="961"/>
      <c r="X13" s="962"/>
      <c r="Y13" s="962"/>
      <c r="Z13" s="962"/>
      <c r="AA13" s="962"/>
      <c r="AB13" s="962"/>
      <c r="AC13" s="962"/>
      <c r="AD13" s="962"/>
      <c r="AE13" s="962"/>
      <c r="AF13" s="962"/>
      <c r="AG13" s="962"/>
      <c r="AH13" s="962"/>
      <c r="AI13" s="962"/>
      <c r="AJ13" s="962"/>
      <c r="AK13" s="962"/>
      <c r="AL13" s="962"/>
      <c r="AM13" s="962"/>
      <c r="AN13" s="962"/>
      <c r="AO13" s="962"/>
      <c r="AP13" s="962"/>
      <c r="AQ13" s="963"/>
      <c r="AR13" s="103"/>
      <c r="AS13" s="970"/>
      <c r="AT13" s="971"/>
      <c r="AU13" s="971"/>
      <c r="AV13" s="971"/>
      <c r="AW13" s="971"/>
      <c r="AX13" s="971"/>
      <c r="AY13" s="971"/>
      <c r="AZ13" s="971"/>
      <c r="BA13" s="971"/>
      <c r="BB13" s="971"/>
      <c r="BC13" s="971"/>
      <c r="BD13" s="971"/>
      <c r="BE13" s="971"/>
      <c r="BF13" s="971"/>
      <c r="BG13" s="971"/>
      <c r="BH13" s="971"/>
      <c r="BI13" s="971"/>
      <c r="BJ13" s="971"/>
      <c r="BK13" s="971"/>
      <c r="BL13" s="971"/>
      <c r="BM13" s="971"/>
      <c r="BN13" s="971"/>
      <c r="BO13" s="971"/>
      <c r="BP13" s="971"/>
      <c r="BQ13" s="971"/>
      <c r="BR13" s="972"/>
      <c r="BS13" s="95"/>
      <c r="BV13" s="100"/>
      <c r="BW13" s="100"/>
      <c r="BX13" s="100"/>
      <c r="BY13" s="100"/>
      <c r="BZ13" s="100"/>
      <c r="CA13" s="950"/>
      <c r="CB13" s="977"/>
    </row>
    <row r="14" spans="1:80" ht="14.1" customHeight="1" thickBot="1">
      <c r="A14" s="95"/>
      <c r="B14" s="964"/>
      <c r="C14" s="965"/>
      <c r="D14" s="965"/>
      <c r="E14" s="965"/>
      <c r="F14" s="965"/>
      <c r="G14" s="965"/>
      <c r="H14" s="965"/>
      <c r="I14" s="965"/>
      <c r="J14" s="965"/>
      <c r="K14" s="965"/>
      <c r="L14" s="965"/>
      <c r="M14" s="965"/>
      <c r="N14" s="965"/>
      <c r="O14" s="965"/>
      <c r="P14" s="965"/>
      <c r="Q14" s="965"/>
      <c r="R14" s="965"/>
      <c r="S14" s="965"/>
      <c r="T14" s="965"/>
      <c r="U14" s="965"/>
      <c r="V14" s="966"/>
      <c r="W14" s="964"/>
      <c r="X14" s="965"/>
      <c r="Y14" s="965"/>
      <c r="Z14" s="965"/>
      <c r="AA14" s="965"/>
      <c r="AB14" s="965"/>
      <c r="AC14" s="965"/>
      <c r="AD14" s="965"/>
      <c r="AE14" s="965"/>
      <c r="AF14" s="965"/>
      <c r="AG14" s="965"/>
      <c r="AH14" s="965"/>
      <c r="AI14" s="965"/>
      <c r="AJ14" s="965"/>
      <c r="AK14" s="965"/>
      <c r="AL14" s="965"/>
      <c r="AM14" s="965"/>
      <c r="AN14" s="965"/>
      <c r="AO14" s="965"/>
      <c r="AP14" s="965"/>
      <c r="AQ14" s="966"/>
      <c r="AR14" s="103"/>
      <c r="AS14" s="973"/>
      <c r="AT14" s="974"/>
      <c r="AU14" s="974"/>
      <c r="AV14" s="974"/>
      <c r="AW14" s="974"/>
      <c r="AX14" s="974"/>
      <c r="AY14" s="974"/>
      <c r="AZ14" s="974"/>
      <c r="BA14" s="974"/>
      <c r="BB14" s="974"/>
      <c r="BC14" s="974"/>
      <c r="BD14" s="974"/>
      <c r="BE14" s="974"/>
      <c r="BF14" s="974"/>
      <c r="BG14" s="974"/>
      <c r="BH14" s="974"/>
      <c r="BI14" s="974"/>
      <c r="BJ14" s="974"/>
      <c r="BK14" s="974"/>
      <c r="BL14" s="974"/>
      <c r="BM14" s="974"/>
      <c r="BN14" s="974"/>
      <c r="BO14" s="974"/>
      <c r="BP14" s="974"/>
      <c r="BQ14" s="974"/>
      <c r="BR14" s="975"/>
      <c r="BS14" s="95"/>
      <c r="BV14" s="100"/>
      <c r="BW14" s="100"/>
      <c r="BX14" s="100"/>
      <c r="BY14" s="100"/>
      <c r="BZ14" s="100"/>
      <c r="CA14" s="950" t="s">
        <v>268</v>
      </c>
      <c r="CB14" s="977">
        <f>COUNTIF(CK18:CK26,TRUE)</f>
        <v>0</v>
      </c>
    </row>
    <row r="15" spans="1:80" ht="12" customHeight="1">
      <c r="A15" s="95"/>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BS15" s="95"/>
      <c r="BU15" s="100"/>
      <c r="BV15" s="100"/>
      <c r="BW15" s="100"/>
      <c r="BX15" s="100"/>
      <c r="BY15" s="100"/>
      <c r="BZ15" s="100"/>
      <c r="CA15" s="950"/>
      <c r="CB15" s="977"/>
    </row>
    <row r="16" spans="1:80" ht="28.5" customHeight="1" thickBot="1">
      <c r="A16" s="95"/>
      <c r="B16" s="102" t="s">
        <v>298</v>
      </c>
      <c r="C16" s="105"/>
      <c r="D16" s="105"/>
      <c r="E16" s="105"/>
      <c r="F16" s="105"/>
      <c r="G16" s="105"/>
      <c r="H16" s="106"/>
      <c r="I16" s="106"/>
      <c r="J16" s="106"/>
      <c r="K16" s="106"/>
      <c r="L16" s="96"/>
      <c r="M16" s="96"/>
      <c r="N16" s="96"/>
      <c r="O16" s="96"/>
      <c r="P16" s="96"/>
      <c r="Q16" s="96"/>
      <c r="R16" s="96"/>
      <c r="S16" s="96"/>
      <c r="T16" s="96"/>
      <c r="U16" s="96"/>
      <c r="V16" s="96"/>
      <c r="W16" s="96"/>
      <c r="X16" s="96"/>
      <c r="Y16" s="106"/>
      <c r="Z16" s="106"/>
      <c r="AA16" s="106"/>
      <c r="AB16" s="106"/>
      <c r="AC16" s="106"/>
      <c r="AD16" s="106"/>
      <c r="AE16" s="106"/>
      <c r="AF16" s="106"/>
      <c r="AG16" s="106"/>
      <c r="AH16" s="106"/>
      <c r="AI16" s="106"/>
      <c r="AJ16" s="106"/>
      <c r="AK16" s="106"/>
      <c r="AL16" s="106"/>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S16" s="95"/>
      <c r="CA16" s="942"/>
      <c r="CB16" s="942"/>
    </row>
    <row r="17" spans="1:92" ht="45.75" customHeight="1">
      <c r="A17" s="95"/>
      <c r="B17" s="923" t="s">
        <v>594</v>
      </c>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5"/>
      <c r="AM17" s="932" t="s">
        <v>269</v>
      </c>
      <c r="AN17" s="933"/>
      <c r="AO17" s="933"/>
      <c r="AP17" s="933"/>
      <c r="AQ17" s="933"/>
      <c r="AR17" s="933"/>
      <c r="AS17" s="933"/>
      <c r="AT17" s="933"/>
      <c r="AU17" s="933"/>
      <c r="AV17" s="933"/>
      <c r="AW17" s="933"/>
      <c r="AX17" s="934"/>
      <c r="AY17" s="935" t="s">
        <v>270</v>
      </c>
      <c r="AZ17" s="935"/>
      <c r="BA17" s="935"/>
      <c r="BB17" s="935"/>
      <c r="BC17" s="935"/>
      <c r="BD17" s="936" t="s">
        <v>271</v>
      </c>
      <c r="BE17" s="936"/>
      <c r="BF17" s="936"/>
      <c r="BG17" s="935" t="s">
        <v>299</v>
      </c>
      <c r="BH17" s="935"/>
      <c r="BI17" s="935"/>
      <c r="BJ17" s="935"/>
      <c r="BK17" s="935"/>
      <c r="BL17" s="935"/>
      <c r="BM17" s="935"/>
      <c r="BN17" s="935"/>
      <c r="BO17" s="935"/>
      <c r="BP17" s="935"/>
      <c r="BQ17" s="935"/>
      <c r="BR17" s="937"/>
      <c r="BS17" s="95"/>
      <c r="BT17" s="938" t="s">
        <v>272</v>
      </c>
      <c r="BU17" s="939"/>
      <c r="BV17" s="939"/>
      <c r="BW17" s="939"/>
      <c r="BX17" s="940"/>
      <c r="BY17" s="224" t="s">
        <v>455</v>
      </c>
      <c r="BZ17" s="106"/>
      <c r="CA17" s="117" t="s">
        <v>259</v>
      </c>
      <c r="CB17" s="117" t="s">
        <v>273</v>
      </c>
      <c r="CC17" s="96"/>
      <c r="CD17" s="96"/>
      <c r="CE17" s="96"/>
      <c r="CF17" s="96"/>
      <c r="CG17" s="96"/>
      <c r="CH17" s="96"/>
      <c r="CI17" s="96"/>
      <c r="CJ17" s="97" t="s">
        <v>274</v>
      </c>
      <c r="CK17" s="108" t="s">
        <v>275</v>
      </c>
      <c r="CL17" s="231" t="s">
        <v>455</v>
      </c>
      <c r="CM17" s="109" t="s">
        <v>300</v>
      </c>
      <c r="CN17" s="109"/>
    </row>
    <row r="18" spans="1:92" ht="28.5" customHeight="1">
      <c r="A18" s="95"/>
      <c r="B18" s="926"/>
      <c r="C18" s="927"/>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8"/>
      <c r="AM18" s="911">
        <f>IF(H5="","",H5)</f>
        <v>0</v>
      </c>
      <c r="AN18" s="912"/>
      <c r="AO18" s="912"/>
      <c r="AP18" s="912"/>
      <c r="AQ18" s="912"/>
      <c r="AR18" s="912"/>
      <c r="AS18" s="912"/>
      <c r="AT18" s="912"/>
      <c r="AU18" s="912"/>
      <c r="AV18" s="912"/>
      <c r="AW18" s="912"/>
      <c r="AX18" s="913"/>
      <c r="AY18" s="941" t="s">
        <v>347</v>
      </c>
      <c r="AZ18" s="941"/>
      <c r="BA18" s="941"/>
      <c r="BB18" s="941"/>
      <c r="BC18" s="941"/>
      <c r="BD18" s="915"/>
      <c r="BE18" s="916"/>
      <c r="BF18" s="917"/>
      <c r="BG18" s="918"/>
      <c r="BH18" s="918"/>
      <c r="BI18" s="918"/>
      <c r="BJ18" s="918"/>
      <c r="BK18" s="918"/>
      <c r="BL18" s="918"/>
      <c r="BM18" s="918"/>
      <c r="BN18" s="918"/>
      <c r="BO18" s="918"/>
      <c r="BP18" s="918"/>
      <c r="BQ18" s="918"/>
      <c r="BR18" s="919"/>
      <c r="BS18" s="95"/>
      <c r="BT18" s="860"/>
      <c r="BU18" s="861"/>
      <c r="BV18" s="861"/>
      <c r="BW18" s="861"/>
      <c r="BX18" s="862"/>
      <c r="BY18" s="222"/>
      <c r="BZ18" s="256"/>
      <c r="CA18" s="255" t="s">
        <v>276</v>
      </c>
      <c r="CB18" s="117" t="str">
        <f>IF(COUNTIF(【別紙1】実施計画書!P22:P31,TRUE)&gt;=1,"あり","なし")</f>
        <v>なし</v>
      </c>
      <c r="CC18" s="110"/>
      <c r="CD18" s="110"/>
      <c r="CE18" s="110"/>
      <c r="CF18" s="110"/>
      <c r="CG18" s="110"/>
      <c r="CH18" s="110"/>
      <c r="CI18" s="110"/>
      <c r="CJ18" s="109">
        <f t="shared" ref="CJ18:CJ26" si="0">AM18</f>
        <v>0</v>
      </c>
      <c r="CK18" s="111" t="b">
        <v>0</v>
      </c>
      <c r="CL18" s="109" t="b">
        <v>0</v>
      </c>
      <c r="CM18" s="97">
        <v>1</v>
      </c>
      <c r="CN18" s="109" t="s">
        <v>301</v>
      </c>
    </row>
    <row r="19" spans="1:92" ht="28.5" customHeight="1">
      <c r="A19" s="95"/>
      <c r="B19" s="926"/>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8"/>
      <c r="AM19" s="911">
        <f>'【別紙1-1】事業実施者の概要①'!I2</f>
        <v>0</v>
      </c>
      <c r="AN19" s="912"/>
      <c r="AO19" s="912"/>
      <c r="AP19" s="912"/>
      <c r="AQ19" s="912"/>
      <c r="AR19" s="912"/>
      <c r="AS19" s="912"/>
      <c r="AT19" s="912"/>
      <c r="AU19" s="912"/>
      <c r="AV19" s="912"/>
      <c r="AW19" s="912"/>
      <c r="AX19" s="913"/>
      <c r="AY19" s="914"/>
      <c r="AZ19" s="914"/>
      <c r="BA19" s="914"/>
      <c r="BB19" s="914"/>
      <c r="BC19" s="914"/>
      <c r="BD19" s="915"/>
      <c r="BE19" s="916"/>
      <c r="BF19" s="917"/>
      <c r="BG19" s="918"/>
      <c r="BH19" s="918"/>
      <c r="BI19" s="918"/>
      <c r="BJ19" s="918"/>
      <c r="BK19" s="918"/>
      <c r="BL19" s="918"/>
      <c r="BM19" s="918"/>
      <c r="BN19" s="918"/>
      <c r="BO19" s="918"/>
      <c r="BP19" s="918"/>
      <c r="BQ19" s="918"/>
      <c r="BR19" s="919"/>
      <c r="BS19" s="95"/>
      <c r="BT19" s="860"/>
      <c r="BU19" s="861"/>
      <c r="BV19" s="861"/>
      <c r="BW19" s="861"/>
      <c r="BX19" s="862"/>
      <c r="BY19" s="222"/>
      <c r="BZ19" s="256"/>
      <c r="CA19" s="255" t="s">
        <v>277</v>
      </c>
      <c r="CB19" s="117" t="str">
        <f>IF(【別紙1】実施計画書!P31,"あり","なし")</f>
        <v>なし</v>
      </c>
      <c r="CC19" s="110"/>
      <c r="CD19" s="110"/>
      <c r="CE19" s="110"/>
      <c r="CF19" s="110"/>
      <c r="CG19" s="110"/>
      <c r="CH19" s="110"/>
      <c r="CI19" s="110"/>
      <c r="CJ19" s="109">
        <f t="shared" si="0"/>
        <v>0</v>
      </c>
      <c r="CK19" s="111" t="b">
        <v>0</v>
      </c>
      <c r="CL19" s="109" t="b">
        <v>0</v>
      </c>
      <c r="CM19" s="97">
        <v>4</v>
      </c>
      <c r="CN19" s="109" t="s">
        <v>302</v>
      </c>
    </row>
    <row r="20" spans="1:92" ht="28.5" customHeight="1">
      <c r="A20" s="95"/>
      <c r="B20" s="926"/>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8"/>
      <c r="AM20" s="911">
        <f>'【別紙1-1】事業実施者の概要②'!I2</f>
        <v>0</v>
      </c>
      <c r="AN20" s="912"/>
      <c r="AO20" s="912"/>
      <c r="AP20" s="912"/>
      <c r="AQ20" s="912"/>
      <c r="AR20" s="912"/>
      <c r="AS20" s="912"/>
      <c r="AT20" s="912"/>
      <c r="AU20" s="912"/>
      <c r="AV20" s="912"/>
      <c r="AW20" s="912"/>
      <c r="AX20" s="913"/>
      <c r="AY20" s="914"/>
      <c r="AZ20" s="914"/>
      <c r="BA20" s="914"/>
      <c r="BB20" s="914"/>
      <c r="BC20" s="914"/>
      <c r="BD20" s="915"/>
      <c r="BE20" s="916"/>
      <c r="BF20" s="917"/>
      <c r="BG20" s="918"/>
      <c r="BH20" s="918"/>
      <c r="BI20" s="918"/>
      <c r="BJ20" s="918"/>
      <c r="BK20" s="918"/>
      <c r="BL20" s="918"/>
      <c r="BM20" s="918"/>
      <c r="BN20" s="918"/>
      <c r="BO20" s="918"/>
      <c r="BP20" s="918"/>
      <c r="BQ20" s="918"/>
      <c r="BR20" s="919"/>
      <c r="BS20" s="95"/>
      <c r="BT20" s="860"/>
      <c r="BU20" s="861"/>
      <c r="BV20" s="861"/>
      <c r="BW20" s="861"/>
      <c r="BX20" s="862"/>
      <c r="BY20" s="222"/>
      <c r="BZ20" s="256"/>
      <c r="CA20" s="255" t="s">
        <v>278</v>
      </c>
      <c r="CB20" s="117" t="str">
        <f>IF(CM41=TRUE,"あり","なし")</f>
        <v>なし</v>
      </c>
      <c r="CC20" s="110"/>
      <c r="CD20" s="110"/>
      <c r="CE20" s="110"/>
      <c r="CF20" s="110"/>
      <c r="CG20" s="110"/>
      <c r="CH20" s="110"/>
      <c r="CI20" s="110"/>
      <c r="CJ20" s="109">
        <f t="shared" si="0"/>
        <v>0</v>
      </c>
      <c r="CK20" s="111" t="b">
        <v>0</v>
      </c>
      <c r="CL20" s="109" t="b">
        <v>0</v>
      </c>
      <c r="CM20" s="97">
        <v>5</v>
      </c>
      <c r="CN20" s="109" t="s">
        <v>303</v>
      </c>
    </row>
    <row r="21" spans="1:92" ht="28.5" customHeight="1">
      <c r="A21" s="95"/>
      <c r="B21" s="926"/>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8"/>
      <c r="AM21" s="911">
        <f>'【別紙1-1】事業実施者の概要③'!I2</f>
        <v>0</v>
      </c>
      <c r="AN21" s="912"/>
      <c r="AO21" s="912"/>
      <c r="AP21" s="912"/>
      <c r="AQ21" s="912"/>
      <c r="AR21" s="912"/>
      <c r="AS21" s="912"/>
      <c r="AT21" s="912"/>
      <c r="AU21" s="912"/>
      <c r="AV21" s="912"/>
      <c r="AW21" s="912"/>
      <c r="AX21" s="913"/>
      <c r="AY21" s="914"/>
      <c r="AZ21" s="914"/>
      <c r="BA21" s="914"/>
      <c r="BB21" s="914"/>
      <c r="BC21" s="914"/>
      <c r="BD21" s="915"/>
      <c r="BE21" s="916"/>
      <c r="BF21" s="917"/>
      <c r="BG21" s="918"/>
      <c r="BH21" s="918"/>
      <c r="BI21" s="918"/>
      <c r="BJ21" s="918"/>
      <c r="BK21" s="918"/>
      <c r="BL21" s="918"/>
      <c r="BM21" s="918"/>
      <c r="BN21" s="918"/>
      <c r="BO21" s="918"/>
      <c r="BP21" s="918"/>
      <c r="BQ21" s="918"/>
      <c r="BR21" s="919"/>
      <c r="BS21" s="95"/>
      <c r="BT21" s="860"/>
      <c r="BU21" s="861"/>
      <c r="BV21" s="861"/>
      <c r="BW21" s="861"/>
      <c r="BX21" s="862"/>
      <c r="BY21" s="222"/>
      <c r="BZ21" s="256"/>
      <c r="CA21" s="255" t="s">
        <v>279</v>
      </c>
      <c r="CB21" s="117" t="str">
        <f>IF(COUNTIF(【別紙1】実施計画書!P33,TRUE)&gt;=1,"あり","なし")</f>
        <v>なし</v>
      </c>
      <c r="CC21" s="110"/>
      <c r="CD21" s="110"/>
      <c r="CE21" s="110"/>
      <c r="CF21" s="110"/>
      <c r="CG21" s="110"/>
      <c r="CH21" s="110"/>
      <c r="CI21" s="110"/>
      <c r="CJ21" s="109">
        <f t="shared" si="0"/>
        <v>0</v>
      </c>
      <c r="CK21" s="111" t="b">
        <v>0</v>
      </c>
      <c r="CL21" s="109" t="b">
        <v>0</v>
      </c>
      <c r="CM21" s="97">
        <v>9</v>
      </c>
      <c r="CN21" s="109" t="s">
        <v>304</v>
      </c>
    </row>
    <row r="22" spans="1:92" ht="28.5" customHeight="1">
      <c r="A22" s="95"/>
      <c r="B22" s="926"/>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8"/>
      <c r="AM22" s="911">
        <f>'【別紙1-1】事業実施者の概要④'!I2</f>
        <v>0</v>
      </c>
      <c r="AN22" s="912"/>
      <c r="AO22" s="912"/>
      <c r="AP22" s="912"/>
      <c r="AQ22" s="912"/>
      <c r="AR22" s="912"/>
      <c r="AS22" s="912"/>
      <c r="AT22" s="912"/>
      <c r="AU22" s="912"/>
      <c r="AV22" s="912"/>
      <c r="AW22" s="912"/>
      <c r="AX22" s="913"/>
      <c r="AY22" s="914"/>
      <c r="AZ22" s="914"/>
      <c r="BA22" s="914"/>
      <c r="BB22" s="914"/>
      <c r="BC22" s="914"/>
      <c r="BD22" s="915"/>
      <c r="BE22" s="916"/>
      <c r="BF22" s="917"/>
      <c r="BG22" s="918"/>
      <c r="BH22" s="918"/>
      <c r="BI22" s="918"/>
      <c r="BJ22" s="918"/>
      <c r="BK22" s="918"/>
      <c r="BL22" s="918"/>
      <c r="BM22" s="918"/>
      <c r="BN22" s="918"/>
      <c r="BO22" s="918"/>
      <c r="BP22" s="918"/>
      <c r="BQ22" s="918"/>
      <c r="BR22" s="919"/>
      <c r="BS22" s="95"/>
      <c r="BT22" s="860"/>
      <c r="BU22" s="861"/>
      <c r="BV22" s="861"/>
      <c r="BW22" s="861"/>
      <c r="BX22" s="862"/>
      <c r="BY22" s="222"/>
      <c r="BZ22" s="256"/>
      <c r="CA22" s="140"/>
      <c r="CB22" s="110"/>
      <c r="CJ22" s="109">
        <f t="shared" si="0"/>
        <v>0</v>
      </c>
      <c r="CK22" s="111" t="b">
        <v>0</v>
      </c>
      <c r="CL22" s="109" t="b">
        <v>0</v>
      </c>
      <c r="CM22" s="97">
        <v>12</v>
      </c>
      <c r="CN22" s="109" t="s">
        <v>305</v>
      </c>
    </row>
    <row r="23" spans="1:92" ht="28.5" customHeight="1">
      <c r="A23" s="95"/>
      <c r="B23" s="926"/>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8"/>
      <c r="AM23" s="911">
        <f>'【別紙1-1】事業実施者の概要⑤'!I2</f>
        <v>0</v>
      </c>
      <c r="AN23" s="912"/>
      <c r="AO23" s="912"/>
      <c r="AP23" s="912"/>
      <c r="AQ23" s="912"/>
      <c r="AR23" s="912"/>
      <c r="AS23" s="912"/>
      <c r="AT23" s="912"/>
      <c r="AU23" s="912"/>
      <c r="AV23" s="912"/>
      <c r="AW23" s="912"/>
      <c r="AX23" s="913"/>
      <c r="AY23" s="914"/>
      <c r="AZ23" s="914"/>
      <c r="BA23" s="914"/>
      <c r="BB23" s="914"/>
      <c r="BC23" s="914"/>
      <c r="BD23" s="915"/>
      <c r="BE23" s="916"/>
      <c r="BF23" s="917"/>
      <c r="BG23" s="920"/>
      <c r="BH23" s="921"/>
      <c r="BI23" s="921"/>
      <c r="BJ23" s="921"/>
      <c r="BK23" s="921"/>
      <c r="BL23" s="921"/>
      <c r="BM23" s="921"/>
      <c r="BN23" s="921"/>
      <c r="BO23" s="921"/>
      <c r="BP23" s="921"/>
      <c r="BQ23" s="921"/>
      <c r="BR23" s="922"/>
      <c r="BS23" s="95"/>
      <c r="BT23" s="860"/>
      <c r="BU23" s="861"/>
      <c r="BV23" s="861"/>
      <c r="BW23" s="861"/>
      <c r="BX23" s="862"/>
      <c r="BY23" s="222"/>
      <c r="BZ23" s="256"/>
      <c r="CB23" s="110"/>
      <c r="CJ23" s="109">
        <f t="shared" si="0"/>
        <v>0</v>
      </c>
      <c r="CK23" s="111" t="b">
        <v>0</v>
      </c>
      <c r="CL23" s="109" t="b">
        <v>0</v>
      </c>
    </row>
    <row r="24" spans="1:92" ht="28.5" customHeight="1">
      <c r="A24" s="95"/>
      <c r="B24" s="926"/>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8"/>
      <c r="AM24" s="911">
        <f>'【別紙1-1】事業実施者の概要⑥'!I2</f>
        <v>0</v>
      </c>
      <c r="AN24" s="912"/>
      <c r="AO24" s="912"/>
      <c r="AP24" s="912"/>
      <c r="AQ24" s="912"/>
      <c r="AR24" s="912"/>
      <c r="AS24" s="912"/>
      <c r="AT24" s="912"/>
      <c r="AU24" s="912"/>
      <c r="AV24" s="912"/>
      <c r="AW24" s="912"/>
      <c r="AX24" s="913"/>
      <c r="AY24" s="914"/>
      <c r="AZ24" s="914"/>
      <c r="BA24" s="914"/>
      <c r="BB24" s="914"/>
      <c r="BC24" s="914"/>
      <c r="BD24" s="915"/>
      <c r="BE24" s="916"/>
      <c r="BF24" s="917"/>
      <c r="BG24" s="918"/>
      <c r="BH24" s="918"/>
      <c r="BI24" s="918"/>
      <c r="BJ24" s="918"/>
      <c r="BK24" s="918"/>
      <c r="BL24" s="918"/>
      <c r="BM24" s="918"/>
      <c r="BN24" s="918"/>
      <c r="BO24" s="918"/>
      <c r="BP24" s="918"/>
      <c r="BQ24" s="918"/>
      <c r="BR24" s="919"/>
      <c r="BS24" s="95"/>
      <c r="BT24" s="860"/>
      <c r="BU24" s="861"/>
      <c r="BV24" s="861"/>
      <c r="BW24" s="861"/>
      <c r="BX24" s="862"/>
      <c r="BY24" s="222"/>
      <c r="BZ24" s="256"/>
      <c r="CB24" s="110"/>
      <c r="CJ24" s="109">
        <f t="shared" si="0"/>
        <v>0</v>
      </c>
      <c r="CK24" s="111" t="b">
        <v>0</v>
      </c>
      <c r="CL24" s="109" t="b">
        <v>0</v>
      </c>
    </row>
    <row r="25" spans="1:92" ht="28.5" customHeight="1">
      <c r="A25" s="95"/>
      <c r="B25" s="926"/>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8"/>
      <c r="AM25" s="911">
        <f>'【別紙1-1】事業実施者の概要⑦'!I2</f>
        <v>0</v>
      </c>
      <c r="AN25" s="912"/>
      <c r="AO25" s="912"/>
      <c r="AP25" s="912"/>
      <c r="AQ25" s="912"/>
      <c r="AR25" s="912"/>
      <c r="AS25" s="912"/>
      <c r="AT25" s="912"/>
      <c r="AU25" s="912"/>
      <c r="AV25" s="912"/>
      <c r="AW25" s="912"/>
      <c r="AX25" s="913"/>
      <c r="AY25" s="914"/>
      <c r="AZ25" s="914"/>
      <c r="BA25" s="914"/>
      <c r="BB25" s="914"/>
      <c r="BC25" s="914"/>
      <c r="BD25" s="915"/>
      <c r="BE25" s="916"/>
      <c r="BF25" s="917"/>
      <c r="BG25" s="918"/>
      <c r="BH25" s="918"/>
      <c r="BI25" s="918"/>
      <c r="BJ25" s="918"/>
      <c r="BK25" s="918"/>
      <c r="BL25" s="918"/>
      <c r="BM25" s="918"/>
      <c r="BN25" s="918"/>
      <c r="BO25" s="918"/>
      <c r="BP25" s="918"/>
      <c r="BQ25" s="918"/>
      <c r="BR25" s="919"/>
      <c r="BS25" s="95"/>
      <c r="BT25" s="860"/>
      <c r="BU25" s="861"/>
      <c r="BV25" s="861"/>
      <c r="BW25" s="861"/>
      <c r="BX25" s="862"/>
      <c r="BY25" s="222"/>
      <c r="BZ25" s="256"/>
      <c r="CB25" s="110"/>
      <c r="CJ25" s="109">
        <f t="shared" si="0"/>
        <v>0</v>
      </c>
      <c r="CK25" s="111" t="b">
        <v>0</v>
      </c>
      <c r="CL25" s="109" t="b">
        <v>0</v>
      </c>
    </row>
    <row r="26" spans="1:92" ht="28.5" customHeight="1" thickBot="1">
      <c r="A26" s="95"/>
      <c r="B26" s="929"/>
      <c r="C26" s="930"/>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1"/>
      <c r="AM26" s="847">
        <f>'【別紙1-1】事業実施者の概要⑧'!I2</f>
        <v>0</v>
      </c>
      <c r="AN26" s="848"/>
      <c r="AO26" s="848"/>
      <c r="AP26" s="848"/>
      <c r="AQ26" s="848"/>
      <c r="AR26" s="848"/>
      <c r="AS26" s="848"/>
      <c r="AT26" s="848"/>
      <c r="AU26" s="848"/>
      <c r="AV26" s="848"/>
      <c r="AW26" s="848"/>
      <c r="AX26" s="849"/>
      <c r="AY26" s="850"/>
      <c r="AZ26" s="850"/>
      <c r="BA26" s="850"/>
      <c r="BB26" s="850"/>
      <c r="BC26" s="850"/>
      <c r="BD26" s="851"/>
      <c r="BE26" s="852"/>
      <c r="BF26" s="853"/>
      <c r="BG26" s="863"/>
      <c r="BH26" s="863"/>
      <c r="BI26" s="863"/>
      <c r="BJ26" s="863"/>
      <c r="BK26" s="863"/>
      <c r="BL26" s="863"/>
      <c r="BM26" s="863"/>
      <c r="BN26" s="863"/>
      <c r="BO26" s="863"/>
      <c r="BP26" s="863"/>
      <c r="BQ26" s="863"/>
      <c r="BR26" s="864"/>
      <c r="BS26" s="95"/>
      <c r="BT26" s="866"/>
      <c r="BU26" s="867"/>
      <c r="BV26" s="867"/>
      <c r="BW26" s="867"/>
      <c r="BX26" s="868"/>
      <c r="BY26" s="223"/>
      <c r="BZ26" s="256"/>
      <c r="CB26" s="110"/>
      <c r="CJ26" s="109">
        <f t="shared" si="0"/>
        <v>0</v>
      </c>
      <c r="CK26" s="111" t="b">
        <v>0</v>
      </c>
      <c r="CL26" s="109" t="b">
        <v>0</v>
      </c>
    </row>
    <row r="27" spans="1:92" ht="9.9499999999999993" customHeight="1">
      <c r="A27" s="95"/>
      <c r="B27" s="112"/>
      <c r="C27" s="112"/>
      <c r="D27" s="112"/>
      <c r="E27" s="112"/>
      <c r="F27" s="112"/>
      <c r="G27" s="112"/>
      <c r="H27" s="112"/>
      <c r="I27" s="112"/>
      <c r="J27" s="112"/>
      <c r="K27" s="112"/>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S27" s="95"/>
      <c r="CI27" s="110"/>
    </row>
    <row r="28" spans="1:92" ht="20.45" customHeight="1" thickBot="1">
      <c r="A28" s="95"/>
      <c r="B28" s="102" t="s">
        <v>280</v>
      </c>
      <c r="C28" s="102"/>
      <c r="BC28" s="113"/>
      <c r="BM28" s="113" t="s">
        <v>281</v>
      </c>
      <c r="BS28" s="95"/>
      <c r="BT28" s="865"/>
      <c r="BU28" s="865"/>
      <c r="BV28" s="865"/>
      <c r="BW28" s="865"/>
      <c r="BX28" s="865"/>
    </row>
    <row r="29" spans="1:92" ht="16.5" customHeight="1">
      <c r="A29" s="95"/>
      <c r="B29" s="905" t="s">
        <v>282</v>
      </c>
      <c r="C29" s="812"/>
      <c r="D29" s="812" t="s">
        <v>283</v>
      </c>
      <c r="E29" s="812"/>
      <c r="F29" s="812"/>
      <c r="G29" s="812"/>
      <c r="H29" s="812"/>
      <c r="I29" s="812"/>
      <c r="J29" s="903" t="s">
        <v>284</v>
      </c>
      <c r="K29" s="903"/>
      <c r="L29" s="903"/>
      <c r="M29" s="903"/>
      <c r="N29" s="812" t="s">
        <v>285</v>
      </c>
      <c r="O29" s="907"/>
      <c r="P29" s="907"/>
      <c r="Q29" s="907"/>
      <c r="R29" s="907"/>
      <c r="S29" s="907"/>
      <c r="T29" s="907"/>
      <c r="U29" s="907"/>
      <c r="V29" s="907"/>
      <c r="W29" s="907"/>
      <c r="X29" s="907"/>
      <c r="Y29" s="907"/>
      <c r="Z29" s="907"/>
      <c r="AA29" s="907"/>
      <c r="AB29" s="909" t="s">
        <v>286</v>
      </c>
      <c r="AC29" s="909"/>
      <c r="AD29" s="909"/>
      <c r="AE29" s="909"/>
      <c r="AF29" s="909"/>
      <c r="AG29" s="909"/>
      <c r="AH29" s="909"/>
      <c r="AI29" s="907" t="s">
        <v>287</v>
      </c>
      <c r="AJ29" s="907"/>
      <c r="AK29" s="907"/>
      <c r="AL29" s="907"/>
      <c r="AM29" s="907"/>
      <c r="AN29" s="907"/>
      <c r="AO29" s="907"/>
      <c r="AP29" s="907"/>
      <c r="AQ29" s="903" t="s">
        <v>288</v>
      </c>
      <c r="AR29" s="903"/>
      <c r="AS29" s="903"/>
      <c r="AT29" s="903"/>
      <c r="AU29" s="903"/>
      <c r="AV29" s="903"/>
      <c r="AW29" s="903"/>
      <c r="AX29" s="903"/>
      <c r="AY29" s="903"/>
      <c r="AZ29" s="903"/>
      <c r="BA29" s="903"/>
      <c r="BB29" s="903"/>
      <c r="BC29" s="903"/>
      <c r="BD29" s="903"/>
      <c r="BE29" s="812" t="s">
        <v>289</v>
      </c>
      <c r="BF29" s="812"/>
      <c r="BG29" s="812"/>
      <c r="BH29" s="812"/>
      <c r="BI29" s="812" t="s">
        <v>290</v>
      </c>
      <c r="BJ29" s="812"/>
      <c r="BK29" s="812"/>
      <c r="BL29" s="812"/>
      <c r="BM29" s="812"/>
      <c r="BN29" s="869" t="s">
        <v>291</v>
      </c>
      <c r="BO29" s="870"/>
      <c r="BP29" s="871"/>
      <c r="BQ29" s="869" t="s">
        <v>581</v>
      </c>
      <c r="BR29" s="878"/>
      <c r="BS29" s="144"/>
      <c r="BT29" s="897" t="s">
        <v>292</v>
      </c>
      <c r="BU29" s="870"/>
      <c r="BV29" s="870"/>
      <c r="BW29" s="870"/>
      <c r="BX29" s="871"/>
      <c r="BY29" s="900" t="s">
        <v>457</v>
      </c>
      <c r="BZ29" s="827" t="s">
        <v>499</v>
      </c>
      <c r="CA29" s="900" t="s">
        <v>456</v>
      </c>
      <c r="CB29" s="827" t="s">
        <v>459</v>
      </c>
      <c r="CC29" s="827" t="s">
        <v>458</v>
      </c>
      <c r="CD29" s="812" t="s">
        <v>293</v>
      </c>
      <c r="CE29" s="809" t="s">
        <v>584</v>
      </c>
      <c r="CF29" s="809" t="s">
        <v>585</v>
      </c>
      <c r="CG29" s="809" t="s">
        <v>586</v>
      </c>
      <c r="CH29" s="809" t="s">
        <v>581</v>
      </c>
      <c r="CI29" s="895" t="s">
        <v>294</v>
      </c>
    </row>
    <row r="30" spans="1:92" ht="16.5" customHeight="1">
      <c r="A30" s="95"/>
      <c r="B30" s="906"/>
      <c r="C30" s="813"/>
      <c r="D30" s="813"/>
      <c r="E30" s="813"/>
      <c r="F30" s="813"/>
      <c r="G30" s="813"/>
      <c r="H30" s="813"/>
      <c r="I30" s="813"/>
      <c r="J30" s="904"/>
      <c r="K30" s="904"/>
      <c r="L30" s="904"/>
      <c r="M30" s="904"/>
      <c r="N30" s="908"/>
      <c r="O30" s="908"/>
      <c r="P30" s="908"/>
      <c r="Q30" s="908"/>
      <c r="R30" s="908"/>
      <c r="S30" s="908"/>
      <c r="T30" s="908"/>
      <c r="U30" s="908"/>
      <c r="V30" s="908"/>
      <c r="W30" s="908"/>
      <c r="X30" s="908"/>
      <c r="Y30" s="908"/>
      <c r="Z30" s="908"/>
      <c r="AA30" s="908"/>
      <c r="AB30" s="910"/>
      <c r="AC30" s="910"/>
      <c r="AD30" s="910"/>
      <c r="AE30" s="910"/>
      <c r="AF30" s="910"/>
      <c r="AG30" s="910"/>
      <c r="AH30" s="910"/>
      <c r="AI30" s="908"/>
      <c r="AJ30" s="908"/>
      <c r="AK30" s="908"/>
      <c r="AL30" s="908"/>
      <c r="AM30" s="908"/>
      <c r="AN30" s="908"/>
      <c r="AO30" s="908"/>
      <c r="AP30" s="908"/>
      <c r="AQ30" s="904"/>
      <c r="AR30" s="904"/>
      <c r="AS30" s="904"/>
      <c r="AT30" s="904"/>
      <c r="AU30" s="904"/>
      <c r="AV30" s="904"/>
      <c r="AW30" s="904"/>
      <c r="AX30" s="904"/>
      <c r="AY30" s="904"/>
      <c r="AZ30" s="904"/>
      <c r="BA30" s="904"/>
      <c r="BB30" s="904"/>
      <c r="BC30" s="904"/>
      <c r="BD30" s="904"/>
      <c r="BE30" s="813"/>
      <c r="BF30" s="813"/>
      <c r="BG30" s="813"/>
      <c r="BH30" s="813"/>
      <c r="BI30" s="813"/>
      <c r="BJ30" s="813"/>
      <c r="BK30" s="813"/>
      <c r="BL30" s="813"/>
      <c r="BM30" s="813"/>
      <c r="BN30" s="872"/>
      <c r="BO30" s="873"/>
      <c r="BP30" s="874"/>
      <c r="BQ30" s="872"/>
      <c r="BR30" s="879"/>
      <c r="BS30" s="95"/>
      <c r="BT30" s="898"/>
      <c r="BU30" s="873"/>
      <c r="BV30" s="873"/>
      <c r="BW30" s="873"/>
      <c r="BX30" s="874"/>
      <c r="BY30" s="901"/>
      <c r="BZ30" s="828"/>
      <c r="CA30" s="901"/>
      <c r="CB30" s="828"/>
      <c r="CC30" s="828"/>
      <c r="CD30" s="813"/>
      <c r="CE30" s="810"/>
      <c r="CF30" s="810"/>
      <c r="CG30" s="810"/>
      <c r="CH30" s="810"/>
      <c r="CI30" s="896"/>
    </row>
    <row r="31" spans="1:92" ht="48.75" customHeight="1">
      <c r="A31" s="95"/>
      <c r="B31" s="906"/>
      <c r="C31" s="813"/>
      <c r="D31" s="813"/>
      <c r="E31" s="813"/>
      <c r="F31" s="813"/>
      <c r="G31" s="813"/>
      <c r="H31" s="813"/>
      <c r="I31" s="813"/>
      <c r="J31" s="904"/>
      <c r="K31" s="904"/>
      <c r="L31" s="904"/>
      <c r="M31" s="904"/>
      <c r="N31" s="908"/>
      <c r="O31" s="908"/>
      <c r="P31" s="908"/>
      <c r="Q31" s="908"/>
      <c r="R31" s="908"/>
      <c r="S31" s="908"/>
      <c r="T31" s="908"/>
      <c r="U31" s="908"/>
      <c r="V31" s="908"/>
      <c r="W31" s="908"/>
      <c r="X31" s="908"/>
      <c r="Y31" s="908"/>
      <c r="Z31" s="908"/>
      <c r="AA31" s="908"/>
      <c r="AB31" s="910"/>
      <c r="AC31" s="910"/>
      <c r="AD31" s="910"/>
      <c r="AE31" s="910"/>
      <c r="AF31" s="910"/>
      <c r="AG31" s="910"/>
      <c r="AH31" s="910"/>
      <c r="AI31" s="908"/>
      <c r="AJ31" s="908"/>
      <c r="AK31" s="908"/>
      <c r="AL31" s="908"/>
      <c r="AM31" s="908"/>
      <c r="AN31" s="908"/>
      <c r="AO31" s="908"/>
      <c r="AP31" s="908"/>
      <c r="AQ31" s="904"/>
      <c r="AR31" s="904"/>
      <c r="AS31" s="904"/>
      <c r="AT31" s="904"/>
      <c r="AU31" s="904"/>
      <c r="AV31" s="904"/>
      <c r="AW31" s="904"/>
      <c r="AX31" s="904"/>
      <c r="AY31" s="904"/>
      <c r="AZ31" s="904"/>
      <c r="BA31" s="904"/>
      <c r="BB31" s="904"/>
      <c r="BC31" s="904"/>
      <c r="BD31" s="904"/>
      <c r="BE31" s="813"/>
      <c r="BF31" s="813"/>
      <c r="BG31" s="813"/>
      <c r="BH31" s="813"/>
      <c r="BI31" s="813"/>
      <c r="BJ31" s="813"/>
      <c r="BK31" s="813"/>
      <c r="BL31" s="813"/>
      <c r="BM31" s="813"/>
      <c r="BN31" s="875"/>
      <c r="BO31" s="876"/>
      <c r="BP31" s="877"/>
      <c r="BQ31" s="875"/>
      <c r="BR31" s="880"/>
      <c r="BS31" s="95"/>
      <c r="BT31" s="899"/>
      <c r="BU31" s="876"/>
      <c r="BV31" s="876"/>
      <c r="BW31" s="876"/>
      <c r="BX31" s="877"/>
      <c r="BY31" s="901"/>
      <c r="BZ31" s="829"/>
      <c r="CA31" s="901"/>
      <c r="CB31" s="829"/>
      <c r="CC31" s="829"/>
      <c r="CD31" s="813"/>
      <c r="CE31" s="811"/>
      <c r="CF31" s="811"/>
      <c r="CG31" s="811"/>
      <c r="CH31" s="811"/>
      <c r="CI31" s="896"/>
      <c r="CJ31" s="228" t="s">
        <v>274</v>
      </c>
      <c r="CK31" s="108" t="s">
        <v>275</v>
      </c>
      <c r="CL31" s="109" t="s">
        <v>295</v>
      </c>
    </row>
    <row r="32" spans="1:92" ht="27.6" customHeight="1">
      <c r="A32" s="95"/>
      <c r="B32" s="834">
        <v>1</v>
      </c>
      <c r="C32" s="835"/>
      <c r="D32" s="838" t="str">
        <f>AY18</f>
        <v>代表企業</v>
      </c>
      <c r="E32" s="838"/>
      <c r="F32" s="838"/>
      <c r="G32" s="838"/>
      <c r="H32" s="838"/>
      <c r="I32" s="838"/>
      <c r="J32" s="839">
        <f>BD18</f>
        <v>0</v>
      </c>
      <c r="K32" s="839"/>
      <c r="L32" s="839"/>
      <c r="M32" s="839"/>
      <c r="N32" s="840">
        <f>AM18</f>
        <v>0</v>
      </c>
      <c r="O32" s="840"/>
      <c r="P32" s="840"/>
      <c r="Q32" s="840"/>
      <c r="R32" s="840"/>
      <c r="S32" s="840"/>
      <c r="T32" s="840"/>
      <c r="U32" s="840"/>
      <c r="V32" s="840"/>
      <c r="W32" s="840"/>
      <c r="X32" s="840"/>
      <c r="Y32" s="840"/>
      <c r="Z32" s="840"/>
      <c r="AA32" s="840"/>
      <c r="AB32" s="836"/>
      <c r="AC32" s="836"/>
      <c r="AD32" s="836"/>
      <c r="AE32" s="836"/>
      <c r="AF32" s="836"/>
      <c r="AG32" s="836"/>
      <c r="AH32" s="836"/>
      <c r="AI32" s="837"/>
      <c r="AJ32" s="837"/>
      <c r="AK32" s="837"/>
      <c r="AL32" s="837"/>
      <c r="AM32" s="837"/>
      <c r="AN32" s="837"/>
      <c r="AO32" s="837"/>
      <c r="AP32" s="837"/>
      <c r="AQ32" s="830"/>
      <c r="AR32" s="830"/>
      <c r="AS32" s="830"/>
      <c r="AT32" s="830"/>
      <c r="AU32" s="830"/>
      <c r="AV32" s="830"/>
      <c r="AW32" s="830"/>
      <c r="AX32" s="830"/>
      <c r="AY32" s="830"/>
      <c r="AZ32" s="830"/>
      <c r="BA32" s="830"/>
      <c r="BB32" s="830"/>
      <c r="BC32" s="830"/>
      <c r="BD32" s="830"/>
      <c r="BE32" s="902"/>
      <c r="BF32" s="902"/>
      <c r="BG32" s="902"/>
      <c r="BH32" s="902"/>
      <c r="BI32" s="854"/>
      <c r="BJ32" s="854"/>
      <c r="BK32" s="854"/>
      <c r="BL32" s="854"/>
      <c r="BM32" s="854"/>
      <c r="BN32" s="814"/>
      <c r="BO32" s="815"/>
      <c r="BP32" s="816"/>
      <c r="BQ32" s="817" t="str">
        <f>IFERROR(ROUNDDOWN(BN32/BI32,4),"")</f>
        <v/>
      </c>
      <c r="BR32" s="818"/>
      <c r="BS32" s="146"/>
      <c r="BT32" s="855" t="str">
        <f>IF(CD32=0,"-",BZ32/CD32)</f>
        <v>-</v>
      </c>
      <c r="BU32" s="856"/>
      <c r="BV32" s="856"/>
      <c r="BW32" s="856"/>
      <c r="BX32" s="856"/>
      <c r="BY32" s="118" t="str">
        <f>【別紙2】補助対象経費計算書!G47</f>
        <v/>
      </c>
      <c r="BZ32" s="118" t="str">
        <f>【別紙2】補助対象経費計算書!J47</f>
        <v/>
      </c>
      <c r="CA32" s="118" t="str">
        <f>【別紙2】補助対象経費計算書!N47</f>
        <v/>
      </c>
      <c r="CB32" s="232"/>
      <c r="CC32" s="233" t="str">
        <f>IFERROR(ROUNDUP((BY32-CA32)/CB32,1),"")</f>
        <v/>
      </c>
      <c r="CD32" s="185"/>
      <c r="CE32" s="282"/>
      <c r="CF32" s="282"/>
      <c r="CG32" s="282"/>
      <c r="CH32" s="289" t="str">
        <f t="shared" ref="CH32:CH40" si="1">IFERROR(ROUNDDOWN(CG32/CF32,4),"")</f>
        <v/>
      </c>
      <c r="CI32" s="235"/>
      <c r="CJ32" s="234">
        <f t="shared" ref="CJ32:CJ40" si="2">N32</f>
        <v>0</v>
      </c>
      <c r="CK32" s="111" t="b">
        <f>VLOOKUP(CJ32,$CJ$18:$CK$26,2,FALSE)</f>
        <v>0</v>
      </c>
      <c r="CL32" s="111" t="b">
        <v>0</v>
      </c>
    </row>
    <row r="33" spans="1:91" ht="27.6" customHeight="1">
      <c r="A33" s="95"/>
      <c r="B33" s="834">
        <v>2</v>
      </c>
      <c r="C33" s="835"/>
      <c r="D33" s="838">
        <f t="shared" ref="D33:D40" si="3">AY19</f>
        <v>0</v>
      </c>
      <c r="E33" s="838"/>
      <c r="F33" s="838"/>
      <c r="G33" s="838"/>
      <c r="H33" s="838"/>
      <c r="I33" s="838"/>
      <c r="J33" s="839">
        <f t="shared" ref="J33:J40" si="4">BD19</f>
        <v>0</v>
      </c>
      <c r="K33" s="839"/>
      <c r="L33" s="839"/>
      <c r="M33" s="839"/>
      <c r="N33" s="840">
        <f t="shared" ref="N33:N40" si="5">AM19</f>
        <v>0</v>
      </c>
      <c r="O33" s="840"/>
      <c r="P33" s="840"/>
      <c r="Q33" s="840"/>
      <c r="R33" s="840"/>
      <c r="S33" s="840"/>
      <c r="T33" s="840"/>
      <c r="U33" s="840"/>
      <c r="V33" s="840"/>
      <c r="W33" s="840"/>
      <c r="X33" s="840"/>
      <c r="Y33" s="840"/>
      <c r="Z33" s="840"/>
      <c r="AA33" s="840"/>
      <c r="AB33" s="836"/>
      <c r="AC33" s="836"/>
      <c r="AD33" s="836"/>
      <c r="AE33" s="836"/>
      <c r="AF33" s="836"/>
      <c r="AG33" s="836"/>
      <c r="AH33" s="836"/>
      <c r="AI33" s="837"/>
      <c r="AJ33" s="837"/>
      <c r="AK33" s="837"/>
      <c r="AL33" s="837"/>
      <c r="AM33" s="837"/>
      <c r="AN33" s="837"/>
      <c r="AO33" s="837"/>
      <c r="AP33" s="837"/>
      <c r="AQ33" s="830"/>
      <c r="AR33" s="830"/>
      <c r="AS33" s="830"/>
      <c r="AT33" s="830"/>
      <c r="AU33" s="830"/>
      <c r="AV33" s="830"/>
      <c r="AW33" s="830"/>
      <c r="AX33" s="830"/>
      <c r="AY33" s="830"/>
      <c r="AZ33" s="830"/>
      <c r="BA33" s="830"/>
      <c r="BB33" s="830"/>
      <c r="BC33" s="830"/>
      <c r="BD33" s="830"/>
      <c r="BE33" s="831"/>
      <c r="BF33" s="832"/>
      <c r="BG33" s="832"/>
      <c r="BH33" s="833"/>
      <c r="BI33" s="854"/>
      <c r="BJ33" s="854"/>
      <c r="BK33" s="854"/>
      <c r="BL33" s="854"/>
      <c r="BM33" s="854"/>
      <c r="BN33" s="814"/>
      <c r="BO33" s="815"/>
      <c r="BP33" s="816"/>
      <c r="BQ33" s="817" t="str">
        <f t="shared" ref="BQ33:BQ40" si="6">IFERROR(ROUNDDOWN(BN33/BI33,4),"")</f>
        <v/>
      </c>
      <c r="BR33" s="818"/>
      <c r="BS33" s="146"/>
      <c r="BT33" s="855" t="str">
        <f t="shared" ref="BT33:BT40" si="7">IF(CD33=0,"-",BZ33/CD33)</f>
        <v>-</v>
      </c>
      <c r="BU33" s="856"/>
      <c r="BV33" s="856"/>
      <c r="BW33" s="856"/>
      <c r="BX33" s="856"/>
      <c r="BY33" s="118" t="str">
        <f>【別紙2】補助対象経費計算書!G48</f>
        <v/>
      </c>
      <c r="BZ33" s="118" t="str">
        <f>【別紙2】補助対象経費計算書!J48</f>
        <v/>
      </c>
      <c r="CA33" s="118" t="str">
        <f>【別紙2】補助対象経費計算書!N48</f>
        <v/>
      </c>
      <c r="CB33" s="232"/>
      <c r="CC33" s="233" t="str">
        <f>IFERROR(ROUNDUP((BY33-CA33)/CB33,1),"")</f>
        <v/>
      </c>
      <c r="CD33" s="185"/>
      <c r="CE33" s="282"/>
      <c r="CF33" s="282"/>
      <c r="CG33" s="282"/>
      <c r="CH33" s="289" t="str">
        <f t="shared" si="1"/>
        <v/>
      </c>
      <c r="CI33" s="235"/>
      <c r="CJ33" s="234">
        <f t="shared" si="2"/>
        <v>0</v>
      </c>
      <c r="CK33" s="111" t="b">
        <f t="shared" ref="CK33:CK40" si="8">VLOOKUP(CJ33,$CJ$18:$CK$26,2,FALSE)</f>
        <v>0</v>
      </c>
      <c r="CL33" s="111" t="b">
        <v>0</v>
      </c>
    </row>
    <row r="34" spans="1:91" ht="27.6" customHeight="1">
      <c r="A34" s="95"/>
      <c r="B34" s="834">
        <v>3</v>
      </c>
      <c r="C34" s="835"/>
      <c r="D34" s="838">
        <f t="shared" si="3"/>
        <v>0</v>
      </c>
      <c r="E34" s="838"/>
      <c r="F34" s="838"/>
      <c r="G34" s="838"/>
      <c r="H34" s="838"/>
      <c r="I34" s="838"/>
      <c r="J34" s="839">
        <f t="shared" si="4"/>
        <v>0</v>
      </c>
      <c r="K34" s="839"/>
      <c r="L34" s="839"/>
      <c r="M34" s="839"/>
      <c r="N34" s="840">
        <f t="shared" si="5"/>
        <v>0</v>
      </c>
      <c r="O34" s="840"/>
      <c r="P34" s="840"/>
      <c r="Q34" s="840"/>
      <c r="R34" s="840"/>
      <c r="S34" s="840"/>
      <c r="T34" s="840"/>
      <c r="U34" s="840"/>
      <c r="V34" s="840"/>
      <c r="W34" s="840"/>
      <c r="X34" s="840"/>
      <c r="Y34" s="840"/>
      <c r="Z34" s="840"/>
      <c r="AA34" s="840"/>
      <c r="AB34" s="836"/>
      <c r="AC34" s="836"/>
      <c r="AD34" s="836"/>
      <c r="AE34" s="836"/>
      <c r="AF34" s="836"/>
      <c r="AG34" s="836"/>
      <c r="AH34" s="836"/>
      <c r="AI34" s="837"/>
      <c r="AJ34" s="837"/>
      <c r="AK34" s="837"/>
      <c r="AL34" s="837"/>
      <c r="AM34" s="837"/>
      <c r="AN34" s="837"/>
      <c r="AO34" s="837"/>
      <c r="AP34" s="837"/>
      <c r="AQ34" s="841"/>
      <c r="AR34" s="841"/>
      <c r="AS34" s="841"/>
      <c r="AT34" s="841"/>
      <c r="AU34" s="841"/>
      <c r="AV34" s="841"/>
      <c r="AW34" s="841"/>
      <c r="AX34" s="841"/>
      <c r="AY34" s="841"/>
      <c r="AZ34" s="841"/>
      <c r="BA34" s="841"/>
      <c r="BB34" s="841"/>
      <c r="BC34" s="841"/>
      <c r="BD34" s="841"/>
      <c r="BE34" s="831"/>
      <c r="BF34" s="832"/>
      <c r="BG34" s="832"/>
      <c r="BH34" s="833"/>
      <c r="BI34" s="854"/>
      <c r="BJ34" s="854"/>
      <c r="BK34" s="854"/>
      <c r="BL34" s="854"/>
      <c r="BM34" s="854"/>
      <c r="BN34" s="814"/>
      <c r="BO34" s="815"/>
      <c r="BP34" s="816"/>
      <c r="BQ34" s="817" t="str">
        <f t="shared" si="6"/>
        <v/>
      </c>
      <c r="BR34" s="818"/>
      <c r="BS34" s="146"/>
      <c r="BT34" s="855" t="str">
        <f t="shared" si="7"/>
        <v>-</v>
      </c>
      <c r="BU34" s="856"/>
      <c r="BV34" s="856"/>
      <c r="BW34" s="856"/>
      <c r="BX34" s="856"/>
      <c r="BY34" s="118" t="str">
        <f>【別紙2】補助対象経費計算書!G49</f>
        <v/>
      </c>
      <c r="BZ34" s="118" t="str">
        <f>【別紙2】補助対象経費計算書!J49</f>
        <v/>
      </c>
      <c r="CA34" s="118" t="str">
        <f>【別紙2】補助対象経費計算書!N49</f>
        <v/>
      </c>
      <c r="CB34" s="232"/>
      <c r="CC34" s="233" t="str">
        <f>IFERROR(ROUNDUP((BY34-CA34)/CB34,1),"")</f>
        <v/>
      </c>
      <c r="CD34" s="185"/>
      <c r="CE34" s="282"/>
      <c r="CF34" s="282"/>
      <c r="CG34" s="288"/>
      <c r="CH34" s="289" t="str">
        <f t="shared" si="1"/>
        <v/>
      </c>
      <c r="CI34" s="235"/>
      <c r="CJ34" s="234">
        <f t="shared" si="2"/>
        <v>0</v>
      </c>
      <c r="CK34" s="111" t="b">
        <f t="shared" si="8"/>
        <v>0</v>
      </c>
      <c r="CL34" s="111" t="b">
        <v>0</v>
      </c>
    </row>
    <row r="35" spans="1:91" ht="27.6" customHeight="1">
      <c r="A35" s="95"/>
      <c r="B35" s="834">
        <v>4</v>
      </c>
      <c r="C35" s="835"/>
      <c r="D35" s="838">
        <f t="shared" si="3"/>
        <v>0</v>
      </c>
      <c r="E35" s="838"/>
      <c r="F35" s="838"/>
      <c r="G35" s="838"/>
      <c r="H35" s="838"/>
      <c r="I35" s="838"/>
      <c r="J35" s="839">
        <f t="shared" si="4"/>
        <v>0</v>
      </c>
      <c r="K35" s="839"/>
      <c r="L35" s="839"/>
      <c r="M35" s="839"/>
      <c r="N35" s="840">
        <f t="shared" si="5"/>
        <v>0</v>
      </c>
      <c r="O35" s="840"/>
      <c r="P35" s="840"/>
      <c r="Q35" s="840"/>
      <c r="R35" s="840"/>
      <c r="S35" s="840"/>
      <c r="T35" s="840"/>
      <c r="U35" s="840"/>
      <c r="V35" s="840"/>
      <c r="W35" s="840"/>
      <c r="X35" s="840"/>
      <c r="Y35" s="840"/>
      <c r="Z35" s="840"/>
      <c r="AA35" s="840"/>
      <c r="AB35" s="836"/>
      <c r="AC35" s="836"/>
      <c r="AD35" s="836"/>
      <c r="AE35" s="836"/>
      <c r="AF35" s="836"/>
      <c r="AG35" s="836"/>
      <c r="AH35" s="836"/>
      <c r="AI35" s="837"/>
      <c r="AJ35" s="837"/>
      <c r="AK35" s="837"/>
      <c r="AL35" s="837"/>
      <c r="AM35" s="837"/>
      <c r="AN35" s="837"/>
      <c r="AO35" s="837"/>
      <c r="AP35" s="837"/>
      <c r="AQ35" s="830"/>
      <c r="AR35" s="830"/>
      <c r="AS35" s="830"/>
      <c r="AT35" s="830"/>
      <c r="AU35" s="830"/>
      <c r="AV35" s="830"/>
      <c r="AW35" s="830"/>
      <c r="AX35" s="830"/>
      <c r="AY35" s="830"/>
      <c r="AZ35" s="830"/>
      <c r="BA35" s="830"/>
      <c r="BB35" s="830"/>
      <c r="BC35" s="830"/>
      <c r="BD35" s="830"/>
      <c r="BE35" s="831"/>
      <c r="BF35" s="832"/>
      <c r="BG35" s="832"/>
      <c r="BH35" s="833"/>
      <c r="BI35" s="854"/>
      <c r="BJ35" s="854"/>
      <c r="BK35" s="854"/>
      <c r="BL35" s="854"/>
      <c r="BM35" s="854"/>
      <c r="BN35" s="814"/>
      <c r="BO35" s="815"/>
      <c r="BP35" s="816"/>
      <c r="BQ35" s="817" t="str">
        <f t="shared" si="6"/>
        <v/>
      </c>
      <c r="BR35" s="818"/>
      <c r="BS35" s="146"/>
      <c r="BT35" s="855" t="str">
        <f t="shared" si="7"/>
        <v>-</v>
      </c>
      <c r="BU35" s="856"/>
      <c r="BV35" s="856"/>
      <c r="BW35" s="856"/>
      <c r="BX35" s="856"/>
      <c r="BY35" s="118" t="str">
        <f>【別紙2】補助対象経費計算書!G50</f>
        <v/>
      </c>
      <c r="BZ35" s="118" t="str">
        <f>【別紙2】補助対象経費計算書!J50</f>
        <v/>
      </c>
      <c r="CA35" s="118" t="str">
        <f>【別紙2】補助対象経費計算書!N50</f>
        <v/>
      </c>
      <c r="CB35" s="232"/>
      <c r="CC35" s="233" t="str">
        <f t="shared" ref="CC35:CC40" si="9">IFERROR(ROUNDUP((BY35-CA35)/CB35,1),"")</f>
        <v/>
      </c>
      <c r="CD35" s="185"/>
      <c r="CE35" s="282"/>
      <c r="CF35" s="282"/>
      <c r="CG35" s="282"/>
      <c r="CH35" s="289" t="str">
        <f t="shared" si="1"/>
        <v/>
      </c>
      <c r="CI35" s="235"/>
      <c r="CJ35" s="234">
        <f t="shared" si="2"/>
        <v>0</v>
      </c>
      <c r="CK35" s="111" t="b">
        <f t="shared" si="8"/>
        <v>0</v>
      </c>
      <c r="CL35" s="111" t="b">
        <v>0</v>
      </c>
    </row>
    <row r="36" spans="1:91" ht="27.6" customHeight="1">
      <c r="A36" s="95"/>
      <c r="B36" s="834">
        <v>5</v>
      </c>
      <c r="C36" s="835"/>
      <c r="D36" s="838">
        <f t="shared" si="3"/>
        <v>0</v>
      </c>
      <c r="E36" s="838"/>
      <c r="F36" s="838"/>
      <c r="G36" s="838"/>
      <c r="H36" s="838"/>
      <c r="I36" s="838"/>
      <c r="J36" s="839">
        <f t="shared" si="4"/>
        <v>0</v>
      </c>
      <c r="K36" s="839"/>
      <c r="L36" s="839"/>
      <c r="M36" s="839"/>
      <c r="N36" s="840">
        <f t="shared" si="5"/>
        <v>0</v>
      </c>
      <c r="O36" s="840"/>
      <c r="P36" s="840"/>
      <c r="Q36" s="840"/>
      <c r="R36" s="840"/>
      <c r="S36" s="840"/>
      <c r="T36" s="840"/>
      <c r="U36" s="840"/>
      <c r="V36" s="840"/>
      <c r="W36" s="840"/>
      <c r="X36" s="840"/>
      <c r="Y36" s="840"/>
      <c r="Z36" s="840"/>
      <c r="AA36" s="840"/>
      <c r="AB36" s="836"/>
      <c r="AC36" s="836"/>
      <c r="AD36" s="836"/>
      <c r="AE36" s="836"/>
      <c r="AF36" s="836"/>
      <c r="AG36" s="836"/>
      <c r="AH36" s="836"/>
      <c r="AI36" s="837"/>
      <c r="AJ36" s="837"/>
      <c r="AK36" s="837"/>
      <c r="AL36" s="837"/>
      <c r="AM36" s="837"/>
      <c r="AN36" s="837"/>
      <c r="AO36" s="837"/>
      <c r="AP36" s="837"/>
      <c r="AQ36" s="830"/>
      <c r="AR36" s="830"/>
      <c r="AS36" s="830"/>
      <c r="AT36" s="830"/>
      <c r="AU36" s="830"/>
      <c r="AV36" s="830"/>
      <c r="AW36" s="830"/>
      <c r="AX36" s="830"/>
      <c r="AY36" s="830"/>
      <c r="AZ36" s="830"/>
      <c r="BA36" s="830"/>
      <c r="BB36" s="830"/>
      <c r="BC36" s="830"/>
      <c r="BD36" s="830"/>
      <c r="BE36" s="831"/>
      <c r="BF36" s="832"/>
      <c r="BG36" s="832"/>
      <c r="BH36" s="833"/>
      <c r="BI36" s="854"/>
      <c r="BJ36" s="854"/>
      <c r="BK36" s="854"/>
      <c r="BL36" s="854"/>
      <c r="BM36" s="854"/>
      <c r="BN36" s="814"/>
      <c r="BO36" s="815"/>
      <c r="BP36" s="816"/>
      <c r="BQ36" s="817" t="str">
        <f t="shared" si="6"/>
        <v/>
      </c>
      <c r="BR36" s="818"/>
      <c r="BS36" s="146"/>
      <c r="BT36" s="855" t="str">
        <f t="shared" si="7"/>
        <v>-</v>
      </c>
      <c r="BU36" s="856"/>
      <c r="BV36" s="856"/>
      <c r="BW36" s="856"/>
      <c r="BX36" s="856"/>
      <c r="BY36" s="118" t="str">
        <f>【別紙2】補助対象経費計算書!G51</f>
        <v/>
      </c>
      <c r="BZ36" s="118" t="str">
        <f>【別紙2】補助対象経費計算書!J51</f>
        <v/>
      </c>
      <c r="CA36" s="118" t="str">
        <f>【別紙2】補助対象経費計算書!N51</f>
        <v/>
      </c>
      <c r="CB36" s="232"/>
      <c r="CC36" s="233" t="str">
        <f t="shared" si="9"/>
        <v/>
      </c>
      <c r="CD36" s="185"/>
      <c r="CE36" s="282"/>
      <c r="CF36" s="282"/>
      <c r="CG36" s="282"/>
      <c r="CH36" s="289" t="str">
        <f t="shared" si="1"/>
        <v/>
      </c>
      <c r="CI36" s="235"/>
      <c r="CJ36" s="234">
        <f t="shared" si="2"/>
        <v>0</v>
      </c>
      <c r="CK36" s="111" t="b">
        <f t="shared" si="8"/>
        <v>0</v>
      </c>
      <c r="CL36" s="111" t="b">
        <v>0</v>
      </c>
    </row>
    <row r="37" spans="1:91" ht="27.6" customHeight="1">
      <c r="A37" s="95"/>
      <c r="B37" s="834">
        <v>6</v>
      </c>
      <c r="C37" s="835"/>
      <c r="D37" s="838">
        <f t="shared" si="3"/>
        <v>0</v>
      </c>
      <c r="E37" s="838"/>
      <c r="F37" s="838"/>
      <c r="G37" s="838"/>
      <c r="H37" s="838"/>
      <c r="I37" s="838"/>
      <c r="J37" s="839">
        <f t="shared" si="4"/>
        <v>0</v>
      </c>
      <c r="K37" s="839"/>
      <c r="L37" s="839"/>
      <c r="M37" s="839"/>
      <c r="N37" s="840">
        <f t="shared" si="5"/>
        <v>0</v>
      </c>
      <c r="O37" s="840"/>
      <c r="P37" s="840"/>
      <c r="Q37" s="840"/>
      <c r="R37" s="840"/>
      <c r="S37" s="840"/>
      <c r="T37" s="840"/>
      <c r="U37" s="840"/>
      <c r="V37" s="840"/>
      <c r="W37" s="840"/>
      <c r="X37" s="840"/>
      <c r="Y37" s="840"/>
      <c r="Z37" s="840"/>
      <c r="AA37" s="840"/>
      <c r="AB37" s="836"/>
      <c r="AC37" s="836"/>
      <c r="AD37" s="836"/>
      <c r="AE37" s="836"/>
      <c r="AF37" s="836"/>
      <c r="AG37" s="836"/>
      <c r="AH37" s="836"/>
      <c r="AI37" s="837"/>
      <c r="AJ37" s="837"/>
      <c r="AK37" s="837"/>
      <c r="AL37" s="837"/>
      <c r="AM37" s="837"/>
      <c r="AN37" s="837"/>
      <c r="AO37" s="837"/>
      <c r="AP37" s="837"/>
      <c r="AQ37" s="830"/>
      <c r="AR37" s="830"/>
      <c r="AS37" s="830"/>
      <c r="AT37" s="830"/>
      <c r="AU37" s="830"/>
      <c r="AV37" s="830"/>
      <c r="AW37" s="830"/>
      <c r="AX37" s="830"/>
      <c r="AY37" s="830"/>
      <c r="AZ37" s="830"/>
      <c r="BA37" s="830"/>
      <c r="BB37" s="830"/>
      <c r="BC37" s="830"/>
      <c r="BD37" s="830"/>
      <c r="BE37" s="831"/>
      <c r="BF37" s="832"/>
      <c r="BG37" s="832"/>
      <c r="BH37" s="833"/>
      <c r="BI37" s="854"/>
      <c r="BJ37" s="854"/>
      <c r="BK37" s="854"/>
      <c r="BL37" s="854"/>
      <c r="BM37" s="854"/>
      <c r="BN37" s="814"/>
      <c r="BO37" s="815"/>
      <c r="BP37" s="816"/>
      <c r="BQ37" s="817" t="str">
        <f t="shared" si="6"/>
        <v/>
      </c>
      <c r="BR37" s="818"/>
      <c r="BS37" s="137"/>
      <c r="BT37" s="855" t="str">
        <f t="shared" si="7"/>
        <v>-</v>
      </c>
      <c r="BU37" s="856"/>
      <c r="BV37" s="856"/>
      <c r="BW37" s="856"/>
      <c r="BX37" s="856"/>
      <c r="BY37" s="118" t="str">
        <f>【別紙2】補助対象経費計算書!G52</f>
        <v/>
      </c>
      <c r="BZ37" s="118" t="str">
        <f>【別紙2】補助対象経費計算書!J52</f>
        <v/>
      </c>
      <c r="CA37" s="118" t="str">
        <f>【別紙2】補助対象経費計算書!N52</f>
        <v/>
      </c>
      <c r="CB37" s="232"/>
      <c r="CC37" s="233" t="str">
        <f t="shared" si="9"/>
        <v/>
      </c>
      <c r="CD37" s="185"/>
      <c r="CE37" s="282"/>
      <c r="CF37" s="282"/>
      <c r="CG37" s="282"/>
      <c r="CH37" s="289" t="str">
        <f t="shared" si="1"/>
        <v/>
      </c>
      <c r="CI37" s="235"/>
      <c r="CJ37" s="234">
        <f t="shared" si="2"/>
        <v>0</v>
      </c>
      <c r="CK37" s="111" t="b">
        <f t="shared" si="8"/>
        <v>0</v>
      </c>
      <c r="CL37" s="111" t="b">
        <v>0</v>
      </c>
    </row>
    <row r="38" spans="1:91" ht="27.6" customHeight="1">
      <c r="A38" s="95"/>
      <c r="B38" s="892">
        <v>7</v>
      </c>
      <c r="C38" s="893"/>
      <c r="D38" s="838">
        <f t="shared" si="3"/>
        <v>0</v>
      </c>
      <c r="E38" s="838"/>
      <c r="F38" s="838"/>
      <c r="G38" s="838"/>
      <c r="H38" s="838"/>
      <c r="I38" s="838"/>
      <c r="J38" s="839">
        <f t="shared" si="4"/>
        <v>0</v>
      </c>
      <c r="K38" s="839"/>
      <c r="L38" s="839"/>
      <c r="M38" s="839"/>
      <c r="N38" s="840">
        <f t="shared" si="5"/>
        <v>0</v>
      </c>
      <c r="O38" s="840"/>
      <c r="P38" s="840"/>
      <c r="Q38" s="840"/>
      <c r="R38" s="840"/>
      <c r="S38" s="840"/>
      <c r="T38" s="840"/>
      <c r="U38" s="840"/>
      <c r="V38" s="840"/>
      <c r="W38" s="840"/>
      <c r="X38" s="840"/>
      <c r="Y38" s="840"/>
      <c r="Z38" s="840"/>
      <c r="AA38" s="840"/>
      <c r="AB38" s="836"/>
      <c r="AC38" s="836"/>
      <c r="AD38" s="836"/>
      <c r="AE38" s="836"/>
      <c r="AF38" s="836"/>
      <c r="AG38" s="836"/>
      <c r="AH38" s="836"/>
      <c r="AI38" s="837"/>
      <c r="AJ38" s="837"/>
      <c r="AK38" s="837"/>
      <c r="AL38" s="837"/>
      <c r="AM38" s="837"/>
      <c r="AN38" s="837"/>
      <c r="AO38" s="837"/>
      <c r="AP38" s="837"/>
      <c r="AQ38" s="894"/>
      <c r="AR38" s="894"/>
      <c r="AS38" s="894"/>
      <c r="AT38" s="894"/>
      <c r="AU38" s="894"/>
      <c r="AV38" s="894"/>
      <c r="AW38" s="894"/>
      <c r="AX38" s="894"/>
      <c r="AY38" s="894"/>
      <c r="AZ38" s="894"/>
      <c r="BA38" s="894"/>
      <c r="BB38" s="894"/>
      <c r="BC38" s="894"/>
      <c r="BD38" s="894"/>
      <c r="BE38" s="831"/>
      <c r="BF38" s="832"/>
      <c r="BG38" s="832"/>
      <c r="BH38" s="833"/>
      <c r="BI38" s="854"/>
      <c r="BJ38" s="854"/>
      <c r="BK38" s="854"/>
      <c r="BL38" s="854"/>
      <c r="BM38" s="854"/>
      <c r="BN38" s="814"/>
      <c r="BO38" s="815"/>
      <c r="BP38" s="816"/>
      <c r="BQ38" s="817" t="str">
        <f t="shared" si="6"/>
        <v/>
      </c>
      <c r="BR38" s="818"/>
      <c r="BS38" s="146"/>
      <c r="BT38" s="855" t="str">
        <f t="shared" si="7"/>
        <v>-</v>
      </c>
      <c r="BU38" s="856"/>
      <c r="BV38" s="856"/>
      <c r="BW38" s="856"/>
      <c r="BX38" s="856"/>
      <c r="BY38" s="118" t="str">
        <f>【別紙2】補助対象経費計算書!G53</f>
        <v/>
      </c>
      <c r="BZ38" s="118" t="str">
        <f>【別紙2】補助対象経費計算書!J53</f>
        <v/>
      </c>
      <c r="CA38" s="118" t="str">
        <f>【別紙2】補助対象経費計算書!N53</f>
        <v/>
      </c>
      <c r="CB38" s="232"/>
      <c r="CC38" s="233" t="str">
        <f t="shared" si="9"/>
        <v/>
      </c>
      <c r="CD38" s="185"/>
      <c r="CE38" s="282"/>
      <c r="CF38" s="282"/>
      <c r="CG38" s="282"/>
      <c r="CH38" s="289" t="str">
        <f t="shared" si="1"/>
        <v/>
      </c>
      <c r="CI38" s="235"/>
      <c r="CJ38" s="234">
        <f t="shared" si="2"/>
        <v>0</v>
      </c>
      <c r="CK38" s="111" t="b">
        <f t="shared" si="8"/>
        <v>0</v>
      </c>
      <c r="CL38" s="111" t="b">
        <v>0</v>
      </c>
    </row>
    <row r="39" spans="1:91" ht="27.6" customHeight="1">
      <c r="A39" s="95"/>
      <c r="B39" s="834">
        <v>8</v>
      </c>
      <c r="C39" s="835"/>
      <c r="D39" s="838">
        <f t="shared" si="3"/>
        <v>0</v>
      </c>
      <c r="E39" s="838"/>
      <c r="F39" s="838"/>
      <c r="G39" s="838"/>
      <c r="H39" s="838"/>
      <c r="I39" s="838"/>
      <c r="J39" s="839">
        <f t="shared" si="4"/>
        <v>0</v>
      </c>
      <c r="K39" s="839"/>
      <c r="L39" s="839"/>
      <c r="M39" s="839"/>
      <c r="N39" s="840">
        <f t="shared" si="5"/>
        <v>0</v>
      </c>
      <c r="O39" s="840"/>
      <c r="P39" s="840"/>
      <c r="Q39" s="840"/>
      <c r="R39" s="840"/>
      <c r="S39" s="840"/>
      <c r="T39" s="840"/>
      <c r="U39" s="840"/>
      <c r="V39" s="840"/>
      <c r="W39" s="840"/>
      <c r="X39" s="840"/>
      <c r="Y39" s="840"/>
      <c r="Z39" s="840"/>
      <c r="AA39" s="840"/>
      <c r="AB39" s="836"/>
      <c r="AC39" s="836"/>
      <c r="AD39" s="836"/>
      <c r="AE39" s="836"/>
      <c r="AF39" s="836"/>
      <c r="AG39" s="836"/>
      <c r="AH39" s="836"/>
      <c r="AI39" s="837"/>
      <c r="AJ39" s="837"/>
      <c r="AK39" s="837"/>
      <c r="AL39" s="837"/>
      <c r="AM39" s="837"/>
      <c r="AN39" s="837"/>
      <c r="AO39" s="837"/>
      <c r="AP39" s="837"/>
      <c r="AQ39" s="830"/>
      <c r="AR39" s="830"/>
      <c r="AS39" s="830"/>
      <c r="AT39" s="830"/>
      <c r="AU39" s="830"/>
      <c r="AV39" s="830"/>
      <c r="AW39" s="830"/>
      <c r="AX39" s="830"/>
      <c r="AY39" s="830"/>
      <c r="AZ39" s="830"/>
      <c r="BA39" s="830"/>
      <c r="BB39" s="830"/>
      <c r="BC39" s="830"/>
      <c r="BD39" s="830"/>
      <c r="BE39" s="831"/>
      <c r="BF39" s="832"/>
      <c r="BG39" s="832"/>
      <c r="BH39" s="833"/>
      <c r="BI39" s="854"/>
      <c r="BJ39" s="854"/>
      <c r="BK39" s="854"/>
      <c r="BL39" s="854"/>
      <c r="BM39" s="854"/>
      <c r="BN39" s="814"/>
      <c r="BO39" s="815"/>
      <c r="BP39" s="816"/>
      <c r="BQ39" s="817" t="str">
        <f t="shared" si="6"/>
        <v/>
      </c>
      <c r="BR39" s="818"/>
      <c r="BS39" s="146"/>
      <c r="BT39" s="855" t="str">
        <f t="shared" si="7"/>
        <v>-</v>
      </c>
      <c r="BU39" s="856"/>
      <c r="BV39" s="856"/>
      <c r="BW39" s="856"/>
      <c r="BX39" s="856"/>
      <c r="BY39" s="118" t="str">
        <f>【別紙2】補助対象経費計算書!G54</f>
        <v/>
      </c>
      <c r="BZ39" s="118" t="str">
        <f>【別紙2】補助対象経費計算書!J54</f>
        <v/>
      </c>
      <c r="CA39" s="118" t="str">
        <f>【別紙2】補助対象経費計算書!N54</f>
        <v/>
      </c>
      <c r="CB39" s="232"/>
      <c r="CC39" s="233" t="str">
        <f t="shared" si="9"/>
        <v/>
      </c>
      <c r="CD39" s="185"/>
      <c r="CE39" s="282"/>
      <c r="CF39" s="282"/>
      <c r="CG39" s="282"/>
      <c r="CH39" s="289" t="str">
        <f t="shared" si="1"/>
        <v/>
      </c>
      <c r="CI39" s="235"/>
      <c r="CJ39" s="234">
        <f t="shared" si="2"/>
        <v>0</v>
      </c>
      <c r="CK39" s="111" t="b">
        <f t="shared" si="8"/>
        <v>0</v>
      </c>
      <c r="CL39" s="111" t="b">
        <v>0</v>
      </c>
    </row>
    <row r="40" spans="1:91" ht="27.6" customHeight="1" thickBot="1">
      <c r="A40" s="95"/>
      <c r="B40" s="881">
        <v>9</v>
      </c>
      <c r="C40" s="882"/>
      <c r="D40" s="883">
        <f t="shared" si="3"/>
        <v>0</v>
      </c>
      <c r="E40" s="883"/>
      <c r="F40" s="883"/>
      <c r="G40" s="883"/>
      <c r="H40" s="883"/>
      <c r="I40" s="883"/>
      <c r="J40" s="884">
        <f t="shared" si="4"/>
        <v>0</v>
      </c>
      <c r="K40" s="884"/>
      <c r="L40" s="884"/>
      <c r="M40" s="884"/>
      <c r="N40" s="885">
        <f t="shared" si="5"/>
        <v>0</v>
      </c>
      <c r="O40" s="885"/>
      <c r="P40" s="885"/>
      <c r="Q40" s="885"/>
      <c r="R40" s="885"/>
      <c r="S40" s="885"/>
      <c r="T40" s="885"/>
      <c r="U40" s="885"/>
      <c r="V40" s="885"/>
      <c r="W40" s="885"/>
      <c r="X40" s="885"/>
      <c r="Y40" s="885"/>
      <c r="Z40" s="885"/>
      <c r="AA40" s="885"/>
      <c r="AB40" s="886"/>
      <c r="AC40" s="886"/>
      <c r="AD40" s="886"/>
      <c r="AE40" s="886"/>
      <c r="AF40" s="886"/>
      <c r="AG40" s="886"/>
      <c r="AH40" s="886"/>
      <c r="AI40" s="887"/>
      <c r="AJ40" s="887"/>
      <c r="AK40" s="887"/>
      <c r="AL40" s="887"/>
      <c r="AM40" s="887"/>
      <c r="AN40" s="887"/>
      <c r="AO40" s="887"/>
      <c r="AP40" s="887"/>
      <c r="AQ40" s="888"/>
      <c r="AR40" s="888"/>
      <c r="AS40" s="888"/>
      <c r="AT40" s="888"/>
      <c r="AU40" s="888"/>
      <c r="AV40" s="888"/>
      <c r="AW40" s="888"/>
      <c r="AX40" s="888"/>
      <c r="AY40" s="888"/>
      <c r="AZ40" s="888"/>
      <c r="BA40" s="888"/>
      <c r="BB40" s="888"/>
      <c r="BC40" s="888"/>
      <c r="BD40" s="888"/>
      <c r="BE40" s="889"/>
      <c r="BF40" s="890"/>
      <c r="BG40" s="890"/>
      <c r="BH40" s="891"/>
      <c r="BI40" s="857"/>
      <c r="BJ40" s="857"/>
      <c r="BK40" s="857"/>
      <c r="BL40" s="857"/>
      <c r="BM40" s="857"/>
      <c r="BN40" s="819"/>
      <c r="BO40" s="820"/>
      <c r="BP40" s="821"/>
      <c r="BQ40" s="817" t="str">
        <f t="shared" si="6"/>
        <v/>
      </c>
      <c r="BR40" s="818"/>
      <c r="BS40" s="145"/>
      <c r="BT40" s="858" t="str">
        <f t="shared" si="7"/>
        <v>-</v>
      </c>
      <c r="BU40" s="859"/>
      <c r="BV40" s="859"/>
      <c r="BW40" s="859"/>
      <c r="BX40" s="859"/>
      <c r="BY40" s="236" t="str">
        <f>【別紙2】補助対象経費計算書!G55</f>
        <v/>
      </c>
      <c r="BZ40" s="236" t="str">
        <f>【別紙2】補助対象経費計算書!J55</f>
        <v/>
      </c>
      <c r="CA40" s="236" t="str">
        <f>【別紙2】補助対象経費計算書!N55</f>
        <v/>
      </c>
      <c r="CB40" s="244"/>
      <c r="CC40" s="243" t="str">
        <f t="shared" si="9"/>
        <v/>
      </c>
      <c r="CD40" s="241"/>
      <c r="CE40" s="283"/>
      <c r="CF40" s="283"/>
      <c r="CG40" s="283"/>
      <c r="CH40" s="290" t="str">
        <f t="shared" si="1"/>
        <v/>
      </c>
      <c r="CI40" s="242"/>
      <c r="CJ40" s="234">
        <f t="shared" si="2"/>
        <v>0</v>
      </c>
      <c r="CK40" s="111" t="b">
        <f t="shared" si="8"/>
        <v>0</v>
      </c>
      <c r="CL40" s="111" t="b">
        <v>0</v>
      </c>
    </row>
    <row r="41" spans="1:91" ht="23.45" customHeight="1" thickBot="1">
      <c r="A41" s="95"/>
      <c r="BE41" s="842" t="s">
        <v>296</v>
      </c>
      <c r="BF41" s="843"/>
      <c r="BG41" s="843"/>
      <c r="BH41" s="843"/>
      <c r="BI41" s="844">
        <f>SUM(BI32:BM40)</f>
        <v>0</v>
      </c>
      <c r="BJ41" s="844"/>
      <c r="BK41" s="844"/>
      <c r="BL41" s="844"/>
      <c r="BM41" s="844"/>
      <c r="BN41" s="822">
        <f>SUM(BN32:BP40)</f>
        <v>0</v>
      </c>
      <c r="BO41" s="823"/>
      <c r="BP41" s="824"/>
      <c r="BQ41" s="825"/>
      <c r="BR41" s="826"/>
      <c r="BS41" s="95"/>
      <c r="BT41" s="845">
        <f>SUM(BT32:BX40)</f>
        <v>0</v>
      </c>
      <c r="BU41" s="846"/>
      <c r="BV41" s="846"/>
      <c r="BW41" s="846"/>
      <c r="BX41" s="846"/>
      <c r="BY41" s="238">
        <f>SUM(BY32:BY40)</f>
        <v>0</v>
      </c>
      <c r="BZ41" s="238">
        <f>SUM(BZ32:BZ40)</f>
        <v>0</v>
      </c>
      <c r="CA41" s="238">
        <f>SUM(CA32:CA40)</f>
        <v>0</v>
      </c>
      <c r="CB41" s="238">
        <f>SUM(CB32:CB40)</f>
        <v>0</v>
      </c>
      <c r="CC41" s="239"/>
      <c r="CD41" s="240">
        <f>SUM(CD32:CD40)</f>
        <v>0</v>
      </c>
      <c r="CE41" s="284"/>
      <c r="CF41" s="284"/>
      <c r="CG41" s="284"/>
      <c r="CH41" s="284"/>
      <c r="CI41" s="237"/>
      <c r="CM41" s="89" t="b">
        <f>IF(OR(CL32=TRUE,CL33=TRUE,CL34=TRUE,CL38=TRUE,CL39=TRUE,CL40=TRUE,CL35=TRUE,CL36=TRUE,CL37=TRUE),TRUE,FALSE)</f>
        <v>0</v>
      </c>
    </row>
    <row r="42" spans="1:91" ht="5.0999999999999996" customHeight="1">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row>
    <row r="45" spans="1:91" ht="32.1" customHeight="1"/>
    <row r="50" ht="17.45" customHeight="1"/>
    <row r="51" ht="17.45" customHeight="1"/>
    <row r="52" ht="17.45" customHeight="1"/>
    <row r="53" ht="17.45" customHeight="1"/>
    <row r="54" ht="17.45" customHeight="1"/>
    <row r="55" ht="17.45" customHeight="1"/>
    <row r="56" ht="17.45" customHeight="1"/>
    <row r="57" ht="17.45" customHeight="1"/>
    <row r="60" ht="17.45" customHeight="1"/>
    <row r="61" ht="17.45" customHeight="1"/>
    <row r="62" ht="17.45" customHeight="1"/>
    <row r="63" ht="17.45" customHeight="1"/>
    <row r="71" ht="35.1" customHeight="1"/>
    <row r="75" ht="18" customHeight="1"/>
    <row r="77" ht="41.45" customHeight="1"/>
    <row r="79" ht="18" customHeight="1"/>
    <row r="81" ht="41.45" customHeight="1"/>
    <row r="85" ht="17.45" customHeight="1"/>
    <row r="86" ht="17.45" customHeight="1"/>
    <row r="87" ht="17.45" customHeight="1"/>
    <row r="88" ht="17.45" customHeight="1"/>
    <row r="89" ht="17.45" customHeight="1"/>
    <row r="90" ht="17.45" customHeight="1"/>
    <row r="91" ht="17.45" customHeight="1"/>
  </sheetData>
  <sheetProtection algorithmName="SHA-512" hashValue="ftB5r9nyhHZS3NOKa4cdiBV9ne1rSGib3DUBFDTSAGCSMv6keVwA+faFnMdFLO1OguFWCv5Asp6F7UrciUeRcQ==" saltValue="3WtI80WS3T995e/WxkQl6A==" spinCount="100000" sheet="1" objects="1" scenarios="1"/>
  <mergeCells count="208">
    <mergeCell ref="CA16:CB16"/>
    <mergeCell ref="B1:BR1"/>
    <mergeCell ref="B3:BX3"/>
    <mergeCell ref="B5:G5"/>
    <mergeCell ref="H5:AK5"/>
    <mergeCell ref="CA6:CA7"/>
    <mergeCell ref="CB6:CB7"/>
    <mergeCell ref="B8:J8"/>
    <mergeCell ref="W8:AE8"/>
    <mergeCell ref="CA8:CA9"/>
    <mergeCell ref="CB8:CB9"/>
    <mergeCell ref="B9:V14"/>
    <mergeCell ref="W9:AQ14"/>
    <mergeCell ref="AS9:BR14"/>
    <mergeCell ref="CA10:CA11"/>
    <mergeCell ref="CB10:CB11"/>
    <mergeCell ref="CA12:CA13"/>
    <mergeCell ref="CB12:CB13"/>
    <mergeCell ref="CA14:CA15"/>
    <mergeCell ref="CB14:CB15"/>
    <mergeCell ref="B17:AK26"/>
    <mergeCell ref="AM17:AX17"/>
    <mergeCell ref="AY17:BC17"/>
    <mergeCell ref="BD17:BF17"/>
    <mergeCell ref="BG17:BR17"/>
    <mergeCell ref="BT17:BX17"/>
    <mergeCell ref="AM20:AX20"/>
    <mergeCell ref="AY20:BC20"/>
    <mergeCell ref="BD20:BF20"/>
    <mergeCell ref="BG20:BR20"/>
    <mergeCell ref="AM21:AX21"/>
    <mergeCell ref="AY21:BC21"/>
    <mergeCell ref="BD21:BF21"/>
    <mergeCell ref="BG21:BR21"/>
    <mergeCell ref="AM18:AX18"/>
    <mergeCell ref="AY18:BC18"/>
    <mergeCell ref="BD18:BF18"/>
    <mergeCell ref="BG18:BR18"/>
    <mergeCell ref="AM19:AX19"/>
    <mergeCell ref="AY19:BC19"/>
    <mergeCell ref="BD19:BF19"/>
    <mergeCell ref="BG19:BR19"/>
    <mergeCell ref="AM24:AX24"/>
    <mergeCell ref="AY24:BC24"/>
    <mergeCell ref="AM25:AX25"/>
    <mergeCell ref="AY25:BC25"/>
    <mergeCell ref="BD25:BF25"/>
    <mergeCell ref="BG25:BR25"/>
    <mergeCell ref="AM22:AX22"/>
    <mergeCell ref="AY22:BC22"/>
    <mergeCell ref="BD22:BF22"/>
    <mergeCell ref="BG22:BR22"/>
    <mergeCell ref="AM23:AX23"/>
    <mergeCell ref="AY23:BC23"/>
    <mergeCell ref="BD23:BF23"/>
    <mergeCell ref="BG23:BR23"/>
    <mergeCell ref="BD24:BF24"/>
    <mergeCell ref="BG24:BR24"/>
    <mergeCell ref="CI29:CI31"/>
    <mergeCell ref="BI29:BM31"/>
    <mergeCell ref="BT29:BX31"/>
    <mergeCell ref="BY29:BY31"/>
    <mergeCell ref="B32:C32"/>
    <mergeCell ref="D32:I32"/>
    <mergeCell ref="J32:M32"/>
    <mergeCell ref="N32:AA32"/>
    <mergeCell ref="AB32:AH32"/>
    <mergeCell ref="AI32:AP32"/>
    <mergeCell ref="AQ32:BD32"/>
    <mergeCell ref="BE32:BH32"/>
    <mergeCell ref="AQ29:BD31"/>
    <mergeCell ref="BE29:BH31"/>
    <mergeCell ref="B29:C31"/>
    <mergeCell ref="D29:I31"/>
    <mergeCell ref="J29:M31"/>
    <mergeCell ref="N29:AA31"/>
    <mergeCell ref="AB29:AH31"/>
    <mergeCell ref="AI29:AP31"/>
    <mergeCell ref="CA29:CA31"/>
    <mergeCell ref="CB29:CB31"/>
    <mergeCell ref="CG29:CG31"/>
    <mergeCell ref="CH29:CH31"/>
    <mergeCell ref="B40:C40"/>
    <mergeCell ref="D40:I40"/>
    <mergeCell ref="J40:M40"/>
    <mergeCell ref="N40:AA40"/>
    <mergeCell ref="AB40:AH40"/>
    <mergeCell ref="AI40:AP40"/>
    <mergeCell ref="AQ40:BD40"/>
    <mergeCell ref="BE40:BH40"/>
    <mergeCell ref="BI38:BM38"/>
    <mergeCell ref="B39:C39"/>
    <mergeCell ref="D39:I39"/>
    <mergeCell ref="J39:M39"/>
    <mergeCell ref="N39:AA39"/>
    <mergeCell ref="AB39:AH39"/>
    <mergeCell ref="AI39:AP39"/>
    <mergeCell ref="AQ39:BD39"/>
    <mergeCell ref="B38:C38"/>
    <mergeCell ref="D38:I38"/>
    <mergeCell ref="J38:M38"/>
    <mergeCell ref="N38:AA38"/>
    <mergeCell ref="AB38:AH38"/>
    <mergeCell ref="AI38:AP38"/>
    <mergeCell ref="AQ38:BD38"/>
    <mergeCell ref="BE38:BH38"/>
    <mergeCell ref="BG26:BR26"/>
    <mergeCell ref="BT28:BX28"/>
    <mergeCell ref="BT25:BX25"/>
    <mergeCell ref="BT26:BX26"/>
    <mergeCell ref="BI33:BM33"/>
    <mergeCell ref="BT33:BX33"/>
    <mergeCell ref="BI32:BM32"/>
    <mergeCell ref="BE33:BH33"/>
    <mergeCell ref="BT32:BX32"/>
    <mergeCell ref="BN29:BP31"/>
    <mergeCell ref="BQ29:BR31"/>
    <mergeCell ref="BN32:BP32"/>
    <mergeCell ref="BQ32:BR32"/>
    <mergeCell ref="BN33:BP33"/>
    <mergeCell ref="BQ33:BR33"/>
    <mergeCell ref="BT18:BX18"/>
    <mergeCell ref="BT19:BX19"/>
    <mergeCell ref="BT20:BX20"/>
    <mergeCell ref="BT21:BX21"/>
    <mergeCell ref="BT22:BX22"/>
    <mergeCell ref="BT23:BX23"/>
    <mergeCell ref="BT24:BX24"/>
    <mergeCell ref="BT39:BX39"/>
    <mergeCell ref="BT38:BX38"/>
    <mergeCell ref="BE34:BH34"/>
    <mergeCell ref="BI34:BM34"/>
    <mergeCell ref="BT36:BX36"/>
    <mergeCell ref="BE39:BH39"/>
    <mergeCell ref="BI39:BM39"/>
    <mergeCell ref="BI40:BM40"/>
    <mergeCell ref="BT40:BX40"/>
    <mergeCell ref="BT34:BX34"/>
    <mergeCell ref="BI35:BM35"/>
    <mergeCell ref="BT35:BX35"/>
    <mergeCell ref="BT37:BX37"/>
    <mergeCell ref="BI36:BM36"/>
    <mergeCell ref="BI37:BM37"/>
    <mergeCell ref="BN36:BP36"/>
    <mergeCell ref="BQ36:BR36"/>
    <mergeCell ref="BN34:BP34"/>
    <mergeCell ref="BQ34:BR34"/>
    <mergeCell ref="BN35:BP35"/>
    <mergeCell ref="BQ35:BR35"/>
    <mergeCell ref="BN37:BP37"/>
    <mergeCell ref="BQ37:BR37"/>
    <mergeCell ref="AM26:AX26"/>
    <mergeCell ref="AY26:BC26"/>
    <mergeCell ref="BD26:BF26"/>
    <mergeCell ref="B36:C36"/>
    <mergeCell ref="D36:I36"/>
    <mergeCell ref="J36:M36"/>
    <mergeCell ref="N36:AA36"/>
    <mergeCell ref="AB36:AH36"/>
    <mergeCell ref="B35:C35"/>
    <mergeCell ref="D35:I35"/>
    <mergeCell ref="J35:M35"/>
    <mergeCell ref="N35:AA35"/>
    <mergeCell ref="AB35:AH35"/>
    <mergeCell ref="AQ35:BD35"/>
    <mergeCell ref="BE35:BH35"/>
    <mergeCell ref="B34:C34"/>
    <mergeCell ref="D34:I34"/>
    <mergeCell ref="J34:M34"/>
    <mergeCell ref="N34:AA34"/>
    <mergeCell ref="AQ36:BD36"/>
    <mergeCell ref="BE36:BH36"/>
    <mergeCell ref="D33:I33"/>
    <mergeCell ref="J33:M33"/>
    <mergeCell ref="N33:AA33"/>
    <mergeCell ref="BN41:BP41"/>
    <mergeCell ref="BQ41:BR41"/>
    <mergeCell ref="CC29:CC31"/>
    <mergeCell ref="AQ37:BD37"/>
    <mergeCell ref="BE37:BH37"/>
    <mergeCell ref="B37:C37"/>
    <mergeCell ref="AB34:AH34"/>
    <mergeCell ref="AI34:AP34"/>
    <mergeCell ref="B33:C33"/>
    <mergeCell ref="D37:I37"/>
    <mergeCell ref="J37:M37"/>
    <mergeCell ref="N37:AA37"/>
    <mergeCell ref="AB37:AH37"/>
    <mergeCell ref="AI37:AP37"/>
    <mergeCell ref="AI36:AP36"/>
    <mergeCell ref="AI35:AP35"/>
    <mergeCell ref="AB33:AH33"/>
    <mergeCell ref="AI33:AP33"/>
    <mergeCell ref="AQ33:BD33"/>
    <mergeCell ref="AQ34:BD34"/>
    <mergeCell ref="BZ29:BZ31"/>
    <mergeCell ref="BE41:BH41"/>
    <mergeCell ref="BI41:BM41"/>
    <mergeCell ref="BT41:BX41"/>
    <mergeCell ref="CF29:CF31"/>
    <mergeCell ref="CD29:CD31"/>
    <mergeCell ref="CE29:CE31"/>
    <mergeCell ref="BN38:BP38"/>
    <mergeCell ref="BQ38:BR38"/>
    <mergeCell ref="BN39:BP39"/>
    <mergeCell ref="BQ39:BR39"/>
    <mergeCell ref="BN40:BP40"/>
    <mergeCell ref="BQ40:BR40"/>
  </mergeCells>
  <phoneticPr fontId="25"/>
  <conditionalFormatting sqref="B9">
    <cfRule type="expression" dxfId="23" priority="23">
      <formula>#REF!=TRUE</formula>
    </cfRule>
  </conditionalFormatting>
  <conditionalFormatting sqref="H27">
    <cfRule type="expression" dxfId="22" priority="24">
      <formula>#REF!=TRUE</formula>
    </cfRule>
  </conditionalFormatting>
  <conditionalFormatting sqref="H5:AK5 BF6:BM6 AJ7:AR7 AT7:BM7 B27:C27 Y27 AQ32:AQ40 BE32:BN40">
    <cfRule type="expression" dxfId="21" priority="25">
      <formula>#REF!=TRUE</formula>
    </cfRule>
  </conditionalFormatting>
  <conditionalFormatting sqref="J32:J40">
    <cfRule type="expression" dxfId="20" priority="20">
      <formula>#REF!=TRUE</formula>
    </cfRule>
  </conditionalFormatting>
  <conditionalFormatting sqref="W9">
    <cfRule type="expression" dxfId="19" priority="21">
      <formula>#REF!=TRUE</formula>
    </cfRule>
  </conditionalFormatting>
  <conditionalFormatting sqref="AS9 B32:E40">
    <cfRule type="expression" dxfId="18" priority="22">
      <formula>#REF!=TRUE</formula>
    </cfRule>
  </conditionalFormatting>
  <conditionalFormatting sqref="BQ32:BR40">
    <cfRule type="expression" dxfId="17" priority="2">
      <formula>BQ32&lt;30%</formula>
    </cfRule>
  </conditionalFormatting>
  <conditionalFormatting sqref="BT19:BX26">
    <cfRule type="expression" dxfId="16" priority="17">
      <formula>$AY19="その他の参画企業"=TRUE</formula>
    </cfRule>
  </conditionalFormatting>
  <conditionalFormatting sqref="BT32:BX41">
    <cfRule type="expression" dxfId="15" priority="19">
      <formula>#REF!=TRUE</formula>
    </cfRule>
  </conditionalFormatting>
  <conditionalFormatting sqref="CC32:CC40">
    <cfRule type="expression" dxfId="14" priority="1">
      <formula>CC32&lt;3</formula>
    </cfRule>
    <cfRule type="expression" dxfId="13" priority="15">
      <formula>CC32&lt;3</formula>
    </cfRule>
  </conditionalFormatting>
  <conditionalFormatting sqref="CH32:CH40">
    <cfRule type="expression" dxfId="12" priority="6">
      <formula>CH32&lt;30%</formula>
    </cfRule>
  </conditionalFormatting>
  <dataValidations count="4">
    <dataValidation operator="greaterThanOrEqual" allowBlank="1" showInputMessage="1" showErrorMessage="1" errorTitle="設備更新対象の工場・事業場" error="設備更新の対象とできるのは、各工場・事業場のCO2排出量が50t-CO2以上のものです。" sqref="BI32:BM40" xr:uid="{7D546223-20CB-4A31-90E7-DB681E14F4E5}"/>
    <dataValidation type="list" allowBlank="1" showInputMessage="1" showErrorMessage="1" sqref="AY19:BC26" xr:uid="{BF31E49E-B0C2-49A4-B24F-B144DBD38913}">
      <formula1>"連携企業,代表企業の子会社等,その他参画企業"</formula1>
    </dataValidation>
    <dataValidation type="list" allowBlank="1" showInputMessage="1" sqref="BE32:BH40" xr:uid="{552337BC-1FB1-4F99-A862-99F2B2D8FD6C}">
      <formula1>"R7,R8,R9,R7・R8,R8・R9,R7・R8・R9"</formula1>
    </dataValidation>
    <dataValidation type="list" allowBlank="1" showInputMessage="1" sqref="BD18:BF26" xr:uid="{BFE39A20-A3B4-4CEE-833C-3600DD9F6802}">
      <formula1>"1,4,5,9,12"</formula1>
    </dataValidation>
  </dataValidations>
  <pageMargins left="0.31496062992125984" right="0.31496062992125984" top="0.74803149606299213" bottom="0.35433070866141736" header="0.31496062992125984" footer="0.31496062992125984"/>
  <pageSetup paperSize="8" scale="67" orientation="landscape" r:id="rId1"/>
  <ignoredErrors>
    <ignoredError sqref="N32:AA37 BQ32:BR40" unlockedFormula="1"/>
    <ignoredError sqref="N38:AA40" evalError="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2009" r:id="rId4" name="Check Box 25">
              <controlPr defaultSize="0" autoFill="0" autoLine="0" autoPict="0">
                <anchor moveWithCells="1">
                  <from>
                    <xdr:col>71</xdr:col>
                    <xdr:colOff>152400</xdr:colOff>
                    <xdr:row>17</xdr:row>
                    <xdr:rowOff>85725</xdr:rowOff>
                  </from>
                  <to>
                    <xdr:col>74</xdr:col>
                    <xdr:colOff>142875</xdr:colOff>
                    <xdr:row>17</xdr:row>
                    <xdr:rowOff>333375</xdr:rowOff>
                  </to>
                </anchor>
              </controlPr>
            </control>
          </mc:Choice>
        </mc:AlternateContent>
        <mc:AlternateContent xmlns:mc="http://schemas.openxmlformats.org/markup-compatibility/2006">
          <mc:Choice Requires="x14">
            <control shapeId="42010" r:id="rId5" name="Check Box 26">
              <controlPr defaultSize="0" autoFill="0" autoLine="0" autoPict="0">
                <anchor moveWithCells="1">
                  <from>
                    <xdr:col>71</xdr:col>
                    <xdr:colOff>152400</xdr:colOff>
                    <xdr:row>18</xdr:row>
                    <xdr:rowOff>85725</xdr:rowOff>
                  </from>
                  <to>
                    <xdr:col>74</xdr:col>
                    <xdr:colOff>142875</xdr:colOff>
                    <xdr:row>18</xdr:row>
                    <xdr:rowOff>333375</xdr:rowOff>
                  </to>
                </anchor>
              </controlPr>
            </control>
          </mc:Choice>
        </mc:AlternateContent>
        <mc:AlternateContent xmlns:mc="http://schemas.openxmlformats.org/markup-compatibility/2006">
          <mc:Choice Requires="x14">
            <control shapeId="42011" r:id="rId6" name="Check Box 27">
              <controlPr defaultSize="0" autoFill="0" autoLine="0" autoPict="0">
                <anchor moveWithCells="1">
                  <from>
                    <xdr:col>71</xdr:col>
                    <xdr:colOff>152400</xdr:colOff>
                    <xdr:row>19</xdr:row>
                    <xdr:rowOff>85725</xdr:rowOff>
                  </from>
                  <to>
                    <xdr:col>74</xdr:col>
                    <xdr:colOff>142875</xdr:colOff>
                    <xdr:row>19</xdr:row>
                    <xdr:rowOff>333375</xdr:rowOff>
                  </to>
                </anchor>
              </controlPr>
            </control>
          </mc:Choice>
        </mc:AlternateContent>
        <mc:AlternateContent xmlns:mc="http://schemas.openxmlformats.org/markup-compatibility/2006">
          <mc:Choice Requires="x14">
            <control shapeId="42012" r:id="rId7" name="Check Box 28">
              <controlPr defaultSize="0" autoFill="0" autoLine="0" autoPict="0">
                <anchor moveWithCells="1">
                  <from>
                    <xdr:col>71</xdr:col>
                    <xdr:colOff>152400</xdr:colOff>
                    <xdr:row>20</xdr:row>
                    <xdr:rowOff>85725</xdr:rowOff>
                  </from>
                  <to>
                    <xdr:col>74</xdr:col>
                    <xdr:colOff>142875</xdr:colOff>
                    <xdr:row>20</xdr:row>
                    <xdr:rowOff>333375</xdr:rowOff>
                  </to>
                </anchor>
              </controlPr>
            </control>
          </mc:Choice>
        </mc:AlternateContent>
        <mc:AlternateContent xmlns:mc="http://schemas.openxmlformats.org/markup-compatibility/2006">
          <mc:Choice Requires="x14">
            <control shapeId="42013" r:id="rId8" name="Check Box 29">
              <controlPr defaultSize="0" autoFill="0" autoLine="0" autoPict="0">
                <anchor moveWithCells="1">
                  <from>
                    <xdr:col>71</xdr:col>
                    <xdr:colOff>152400</xdr:colOff>
                    <xdr:row>21</xdr:row>
                    <xdr:rowOff>85725</xdr:rowOff>
                  </from>
                  <to>
                    <xdr:col>74</xdr:col>
                    <xdr:colOff>142875</xdr:colOff>
                    <xdr:row>21</xdr:row>
                    <xdr:rowOff>333375</xdr:rowOff>
                  </to>
                </anchor>
              </controlPr>
            </control>
          </mc:Choice>
        </mc:AlternateContent>
        <mc:AlternateContent xmlns:mc="http://schemas.openxmlformats.org/markup-compatibility/2006">
          <mc:Choice Requires="x14">
            <control shapeId="42014" r:id="rId9" name="Check Box 30">
              <controlPr defaultSize="0" autoFill="0" autoLine="0" autoPict="0">
                <anchor moveWithCells="1">
                  <from>
                    <xdr:col>71</xdr:col>
                    <xdr:colOff>152400</xdr:colOff>
                    <xdr:row>22</xdr:row>
                    <xdr:rowOff>85725</xdr:rowOff>
                  </from>
                  <to>
                    <xdr:col>74</xdr:col>
                    <xdr:colOff>142875</xdr:colOff>
                    <xdr:row>22</xdr:row>
                    <xdr:rowOff>333375</xdr:rowOff>
                  </to>
                </anchor>
              </controlPr>
            </control>
          </mc:Choice>
        </mc:AlternateContent>
        <mc:AlternateContent xmlns:mc="http://schemas.openxmlformats.org/markup-compatibility/2006">
          <mc:Choice Requires="x14">
            <control shapeId="42015" r:id="rId10" name="Check Box 31">
              <controlPr defaultSize="0" autoFill="0" autoLine="0" autoPict="0">
                <anchor moveWithCells="1">
                  <from>
                    <xdr:col>71</xdr:col>
                    <xdr:colOff>152400</xdr:colOff>
                    <xdr:row>23</xdr:row>
                    <xdr:rowOff>85725</xdr:rowOff>
                  </from>
                  <to>
                    <xdr:col>74</xdr:col>
                    <xdr:colOff>142875</xdr:colOff>
                    <xdr:row>23</xdr:row>
                    <xdr:rowOff>333375</xdr:rowOff>
                  </to>
                </anchor>
              </controlPr>
            </control>
          </mc:Choice>
        </mc:AlternateContent>
        <mc:AlternateContent xmlns:mc="http://schemas.openxmlformats.org/markup-compatibility/2006">
          <mc:Choice Requires="x14">
            <control shapeId="42016" r:id="rId11" name="Check Box 32">
              <controlPr defaultSize="0" autoFill="0" autoLine="0" autoPict="0">
                <anchor moveWithCells="1">
                  <from>
                    <xdr:col>71</xdr:col>
                    <xdr:colOff>152400</xdr:colOff>
                    <xdr:row>24</xdr:row>
                    <xdr:rowOff>85725</xdr:rowOff>
                  </from>
                  <to>
                    <xdr:col>74</xdr:col>
                    <xdr:colOff>142875</xdr:colOff>
                    <xdr:row>24</xdr:row>
                    <xdr:rowOff>333375</xdr:rowOff>
                  </to>
                </anchor>
              </controlPr>
            </control>
          </mc:Choice>
        </mc:AlternateContent>
        <mc:AlternateContent xmlns:mc="http://schemas.openxmlformats.org/markup-compatibility/2006">
          <mc:Choice Requires="x14">
            <control shapeId="42017" r:id="rId12" name="Check Box 33">
              <controlPr defaultSize="0" autoFill="0" autoLine="0" autoPict="0">
                <anchor moveWithCells="1">
                  <from>
                    <xdr:col>71</xdr:col>
                    <xdr:colOff>152400</xdr:colOff>
                    <xdr:row>25</xdr:row>
                    <xdr:rowOff>85725</xdr:rowOff>
                  </from>
                  <to>
                    <xdr:col>74</xdr:col>
                    <xdr:colOff>142875</xdr:colOff>
                    <xdr:row>25</xdr:row>
                    <xdr:rowOff>333375</xdr:rowOff>
                  </to>
                </anchor>
              </controlPr>
            </control>
          </mc:Choice>
        </mc:AlternateContent>
        <mc:AlternateContent xmlns:mc="http://schemas.openxmlformats.org/markup-compatibility/2006">
          <mc:Choice Requires="x14">
            <control shapeId="42019" r:id="rId13" name="Check Box 35">
              <controlPr defaultSize="0" autoFill="0" autoLine="0" autoPict="0">
                <anchor moveWithCells="1">
                  <from>
                    <xdr:col>86</xdr:col>
                    <xdr:colOff>104775</xdr:colOff>
                    <xdr:row>31</xdr:row>
                    <xdr:rowOff>57150</xdr:rowOff>
                  </from>
                  <to>
                    <xdr:col>86</xdr:col>
                    <xdr:colOff>923925</xdr:colOff>
                    <xdr:row>31</xdr:row>
                    <xdr:rowOff>314325</xdr:rowOff>
                  </to>
                </anchor>
              </controlPr>
            </control>
          </mc:Choice>
        </mc:AlternateContent>
        <mc:AlternateContent xmlns:mc="http://schemas.openxmlformats.org/markup-compatibility/2006">
          <mc:Choice Requires="x14">
            <control shapeId="42020" r:id="rId14" name="Check Box 36">
              <controlPr defaultSize="0" autoFill="0" autoLine="0" autoPict="0">
                <anchor moveWithCells="1">
                  <from>
                    <xdr:col>86</xdr:col>
                    <xdr:colOff>104775</xdr:colOff>
                    <xdr:row>32</xdr:row>
                    <xdr:rowOff>57150</xdr:rowOff>
                  </from>
                  <to>
                    <xdr:col>86</xdr:col>
                    <xdr:colOff>923925</xdr:colOff>
                    <xdr:row>32</xdr:row>
                    <xdr:rowOff>314325</xdr:rowOff>
                  </to>
                </anchor>
              </controlPr>
            </control>
          </mc:Choice>
        </mc:AlternateContent>
        <mc:AlternateContent xmlns:mc="http://schemas.openxmlformats.org/markup-compatibility/2006">
          <mc:Choice Requires="x14">
            <control shapeId="42021" r:id="rId15" name="Check Box 37">
              <controlPr defaultSize="0" autoFill="0" autoLine="0" autoPict="0">
                <anchor moveWithCells="1">
                  <from>
                    <xdr:col>86</xdr:col>
                    <xdr:colOff>104775</xdr:colOff>
                    <xdr:row>33</xdr:row>
                    <xdr:rowOff>57150</xdr:rowOff>
                  </from>
                  <to>
                    <xdr:col>86</xdr:col>
                    <xdr:colOff>923925</xdr:colOff>
                    <xdr:row>33</xdr:row>
                    <xdr:rowOff>314325</xdr:rowOff>
                  </to>
                </anchor>
              </controlPr>
            </control>
          </mc:Choice>
        </mc:AlternateContent>
        <mc:AlternateContent xmlns:mc="http://schemas.openxmlformats.org/markup-compatibility/2006">
          <mc:Choice Requires="x14">
            <control shapeId="42022" r:id="rId16" name="Check Box 38">
              <controlPr defaultSize="0" autoFill="0" autoLine="0" autoPict="0">
                <anchor moveWithCells="1">
                  <from>
                    <xdr:col>86</xdr:col>
                    <xdr:colOff>104775</xdr:colOff>
                    <xdr:row>37</xdr:row>
                    <xdr:rowOff>57150</xdr:rowOff>
                  </from>
                  <to>
                    <xdr:col>86</xdr:col>
                    <xdr:colOff>923925</xdr:colOff>
                    <xdr:row>37</xdr:row>
                    <xdr:rowOff>314325</xdr:rowOff>
                  </to>
                </anchor>
              </controlPr>
            </control>
          </mc:Choice>
        </mc:AlternateContent>
        <mc:AlternateContent xmlns:mc="http://schemas.openxmlformats.org/markup-compatibility/2006">
          <mc:Choice Requires="x14">
            <control shapeId="42023" r:id="rId17" name="Check Box 39">
              <controlPr defaultSize="0" autoFill="0" autoLine="0" autoPict="0">
                <anchor moveWithCells="1">
                  <from>
                    <xdr:col>86</xdr:col>
                    <xdr:colOff>104775</xdr:colOff>
                    <xdr:row>38</xdr:row>
                    <xdr:rowOff>57150</xdr:rowOff>
                  </from>
                  <to>
                    <xdr:col>86</xdr:col>
                    <xdr:colOff>923925</xdr:colOff>
                    <xdr:row>38</xdr:row>
                    <xdr:rowOff>314325</xdr:rowOff>
                  </to>
                </anchor>
              </controlPr>
            </control>
          </mc:Choice>
        </mc:AlternateContent>
        <mc:AlternateContent xmlns:mc="http://schemas.openxmlformats.org/markup-compatibility/2006">
          <mc:Choice Requires="x14">
            <control shapeId="42024" r:id="rId18" name="Check Box 40">
              <controlPr defaultSize="0" autoFill="0" autoLine="0" autoPict="0">
                <anchor moveWithCells="1">
                  <from>
                    <xdr:col>86</xdr:col>
                    <xdr:colOff>104775</xdr:colOff>
                    <xdr:row>39</xdr:row>
                    <xdr:rowOff>57150</xdr:rowOff>
                  </from>
                  <to>
                    <xdr:col>86</xdr:col>
                    <xdr:colOff>923925</xdr:colOff>
                    <xdr:row>39</xdr:row>
                    <xdr:rowOff>314325</xdr:rowOff>
                  </to>
                </anchor>
              </controlPr>
            </control>
          </mc:Choice>
        </mc:AlternateContent>
        <mc:AlternateContent xmlns:mc="http://schemas.openxmlformats.org/markup-compatibility/2006">
          <mc:Choice Requires="x14">
            <control shapeId="42033" r:id="rId19" name="Check Box 49">
              <controlPr defaultSize="0" autoFill="0" autoLine="0" autoPict="0">
                <anchor moveWithCells="1">
                  <from>
                    <xdr:col>86</xdr:col>
                    <xdr:colOff>104775</xdr:colOff>
                    <xdr:row>34</xdr:row>
                    <xdr:rowOff>57150</xdr:rowOff>
                  </from>
                  <to>
                    <xdr:col>86</xdr:col>
                    <xdr:colOff>923925</xdr:colOff>
                    <xdr:row>34</xdr:row>
                    <xdr:rowOff>314325</xdr:rowOff>
                  </to>
                </anchor>
              </controlPr>
            </control>
          </mc:Choice>
        </mc:AlternateContent>
        <mc:AlternateContent xmlns:mc="http://schemas.openxmlformats.org/markup-compatibility/2006">
          <mc:Choice Requires="x14">
            <control shapeId="42034" r:id="rId20" name="Check Box 50">
              <controlPr defaultSize="0" autoFill="0" autoLine="0" autoPict="0">
                <anchor moveWithCells="1">
                  <from>
                    <xdr:col>86</xdr:col>
                    <xdr:colOff>104775</xdr:colOff>
                    <xdr:row>35</xdr:row>
                    <xdr:rowOff>57150</xdr:rowOff>
                  </from>
                  <to>
                    <xdr:col>86</xdr:col>
                    <xdr:colOff>923925</xdr:colOff>
                    <xdr:row>35</xdr:row>
                    <xdr:rowOff>314325</xdr:rowOff>
                  </to>
                </anchor>
              </controlPr>
            </control>
          </mc:Choice>
        </mc:AlternateContent>
        <mc:AlternateContent xmlns:mc="http://schemas.openxmlformats.org/markup-compatibility/2006">
          <mc:Choice Requires="x14">
            <control shapeId="42035" r:id="rId21" name="Check Box 51">
              <controlPr defaultSize="0" autoFill="0" autoLine="0" autoPict="0">
                <anchor moveWithCells="1">
                  <from>
                    <xdr:col>86</xdr:col>
                    <xdr:colOff>104775</xdr:colOff>
                    <xdr:row>36</xdr:row>
                    <xdr:rowOff>57150</xdr:rowOff>
                  </from>
                  <to>
                    <xdr:col>86</xdr:col>
                    <xdr:colOff>923925</xdr:colOff>
                    <xdr:row>36</xdr:row>
                    <xdr:rowOff>314325</xdr:rowOff>
                  </to>
                </anchor>
              </controlPr>
            </control>
          </mc:Choice>
        </mc:AlternateContent>
        <mc:AlternateContent xmlns:mc="http://schemas.openxmlformats.org/markup-compatibility/2006">
          <mc:Choice Requires="x14">
            <control shapeId="42042" r:id="rId22" name="Check Box 58">
              <controlPr defaultSize="0" autoFill="0" autoLine="0" autoPict="0">
                <anchor moveWithCells="1">
                  <from>
                    <xdr:col>76</xdr:col>
                    <xdr:colOff>190500</xdr:colOff>
                    <xdr:row>17</xdr:row>
                    <xdr:rowOff>57150</xdr:rowOff>
                  </from>
                  <to>
                    <xdr:col>77</xdr:col>
                    <xdr:colOff>276225</xdr:colOff>
                    <xdr:row>17</xdr:row>
                    <xdr:rowOff>342900</xdr:rowOff>
                  </to>
                </anchor>
              </controlPr>
            </control>
          </mc:Choice>
        </mc:AlternateContent>
        <mc:AlternateContent xmlns:mc="http://schemas.openxmlformats.org/markup-compatibility/2006">
          <mc:Choice Requires="x14">
            <control shapeId="42043" r:id="rId23" name="Check Box 59">
              <controlPr defaultSize="0" autoFill="0" autoLine="0" autoPict="0">
                <anchor moveWithCells="1">
                  <from>
                    <xdr:col>76</xdr:col>
                    <xdr:colOff>190500</xdr:colOff>
                    <xdr:row>18</xdr:row>
                    <xdr:rowOff>57150</xdr:rowOff>
                  </from>
                  <to>
                    <xdr:col>77</xdr:col>
                    <xdr:colOff>276225</xdr:colOff>
                    <xdr:row>18</xdr:row>
                    <xdr:rowOff>342900</xdr:rowOff>
                  </to>
                </anchor>
              </controlPr>
            </control>
          </mc:Choice>
        </mc:AlternateContent>
        <mc:AlternateContent xmlns:mc="http://schemas.openxmlformats.org/markup-compatibility/2006">
          <mc:Choice Requires="x14">
            <control shapeId="42044" r:id="rId24" name="Check Box 60">
              <controlPr defaultSize="0" autoFill="0" autoLine="0" autoPict="0">
                <anchor moveWithCells="1">
                  <from>
                    <xdr:col>76</xdr:col>
                    <xdr:colOff>190500</xdr:colOff>
                    <xdr:row>19</xdr:row>
                    <xdr:rowOff>57150</xdr:rowOff>
                  </from>
                  <to>
                    <xdr:col>77</xdr:col>
                    <xdr:colOff>276225</xdr:colOff>
                    <xdr:row>19</xdr:row>
                    <xdr:rowOff>342900</xdr:rowOff>
                  </to>
                </anchor>
              </controlPr>
            </control>
          </mc:Choice>
        </mc:AlternateContent>
        <mc:AlternateContent xmlns:mc="http://schemas.openxmlformats.org/markup-compatibility/2006">
          <mc:Choice Requires="x14">
            <control shapeId="42045" r:id="rId25" name="Check Box 61">
              <controlPr defaultSize="0" autoFill="0" autoLine="0" autoPict="0">
                <anchor moveWithCells="1">
                  <from>
                    <xdr:col>76</xdr:col>
                    <xdr:colOff>190500</xdr:colOff>
                    <xdr:row>20</xdr:row>
                    <xdr:rowOff>57150</xdr:rowOff>
                  </from>
                  <to>
                    <xdr:col>77</xdr:col>
                    <xdr:colOff>276225</xdr:colOff>
                    <xdr:row>20</xdr:row>
                    <xdr:rowOff>342900</xdr:rowOff>
                  </to>
                </anchor>
              </controlPr>
            </control>
          </mc:Choice>
        </mc:AlternateContent>
        <mc:AlternateContent xmlns:mc="http://schemas.openxmlformats.org/markup-compatibility/2006">
          <mc:Choice Requires="x14">
            <control shapeId="42046" r:id="rId26" name="Check Box 62">
              <controlPr defaultSize="0" autoFill="0" autoLine="0" autoPict="0">
                <anchor moveWithCells="1">
                  <from>
                    <xdr:col>76</xdr:col>
                    <xdr:colOff>190500</xdr:colOff>
                    <xdr:row>21</xdr:row>
                    <xdr:rowOff>57150</xdr:rowOff>
                  </from>
                  <to>
                    <xdr:col>77</xdr:col>
                    <xdr:colOff>276225</xdr:colOff>
                    <xdr:row>21</xdr:row>
                    <xdr:rowOff>342900</xdr:rowOff>
                  </to>
                </anchor>
              </controlPr>
            </control>
          </mc:Choice>
        </mc:AlternateContent>
        <mc:AlternateContent xmlns:mc="http://schemas.openxmlformats.org/markup-compatibility/2006">
          <mc:Choice Requires="x14">
            <control shapeId="42047" r:id="rId27" name="Check Box 63">
              <controlPr defaultSize="0" autoFill="0" autoLine="0" autoPict="0">
                <anchor moveWithCells="1">
                  <from>
                    <xdr:col>76</xdr:col>
                    <xdr:colOff>190500</xdr:colOff>
                    <xdr:row>22</xdr:row>
                    <xdr:rowOff>57150</xdr:rowOff>
                  </from>
                  <to>
                    <xdr:col>77</xdr:col>
                    <xdr:colOff>276225</xdr:colOff>
                    <xdr:row>22</xdr:row>
                    <xdr:rowOff>342900</xdr:rowOff>
                  </to>
                </anchor>
              </controlPr>
            </control>
          </mc:Choice>
        </mc:AlternateContent>
        <mc:AlternateContent xmlns:mc="http://schemas.openxmlformats.org/markup-compatibility/2006">
          <mc:Choice Requires="x14">
            <control shapeId="42048" r:id="rId28" name="Check Box 64">
              <controlPr defaultSize="0" autoFill="0" autoLine="0" autoPict="0">
                <anchor moveWithCells="1">
                  <from>
                    <xdr:col>76</xdr:col>
                    <xdr:colOff>190500</xdr:colOff>
                    <xdr:row>23</xdr:row>
                    <xdr:rowOff>57150</xdr:rowOff>
                  </from>
                  <to>
                    <xdr:col>77</xdr:col>
                    <xdr:colOff>276225</xdr:colOff>
                    <xdr:row>23</xdr:row>
                    <xdr:rowOff>342900</xdr:rowOff>
                  </to>
                </anchor>
              </controlPr>
            </control>
          </mc:Choice>
        </mc:AlternateContent>
        <mc:AlternateContent xmlns:mc="http://schemas.openxmlformats.org/markup-compatibility/2006">
          <mc:Choice Requires="x14">
            <control shapeId="42049" r:id="rId29" name="Check Box 65">
              <controlPr defaultSize="0" autoFill="0" autoLine="0" autoPict="0">
                <anchor moveWithCells="1">
                  <from>
                    <xdr:col>76</xdr:col>
                    <xdr:colOff>190500</xdr:colOff>
                    <xdr:row>24</xdr:row>
                    <xdr:rowOff>57150</xdr:rowOff>
                  </from>
                  <to>
                    <xdr:col>77</xdr:col>
                    <xdr:colOff>276225</xdr:colOff>
                    <xdr:row>24</xdr:row>
                    <xdr:rowOff>342900</xdr:rowOff>
                  </to>
                </anchor>
              </controlPr>
            </control>
          </mc:Choice>
        </mc:AlternateContent>
        <mc:AlternateContent xmlns:mc="http://schemas.openxmlformats.org/markup-compatibility/2006">
          <mc:Choice Requires="x14">
            <control shapeId="42050" r:id="rId30" name="Check Box 66">
              <controlPr defaultSize="0" autoFill="0" autoLine="0" autoPict="0">
                <anchor moveWithCells="1">
                  <from>
                    <xdr:col>76</xdr:col>
                    <xdr:colOff>190500</xdr:colOff>
                    <xdr:row>25</xdr:row>
                    <xdr:rowOff>57150</xdr:rowOff>
                  </from>
                  <to>
                    <xdr:col>77</xdr:col>
                    <xdr:colOff>276225</xdr:colOff>
                    <xdr:row>25</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02B68DE-3A32-43FC-9902-7EB1BC1202DA}">
          <x14:formula1>
            <xm:f>Sheet1!$E$3:$E$5</xm:f>
          </x14:formula1>
          <xm:sqref>AB32:AH40</xm:sqref>
        </x14:dataValidation>
        <x14:dataValidation type="list" allowBlank="1" showInputMessage="1" showErrorMessage="1" xr:uid="{604544ED-3BEC-4124-907E-3F8081C205D6}">
          <x14:formula1>
            <xm:f>Sheet1!$T$3:$T$5</xm:f>
          </x14:formula1>
          <xm:sqref>AI32:AP40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3A78-94EB-4BE9-910D-FC5D59728DF2}">
  <sheetPr>
    <pageSetUpPr fitToPage="1"/>
  </sheetPr>
  <dimension ref="A1:Y57"/>
  <sheetViews>
    <sheetView showGridLines="0" workbookViewId="0">
      <selection sqref="A1:N1"/>
    </sheetView>
  </sheetViews>
  <sheetFormatPr defaultColWidth="8.625" defaultRowHeight="13.5"/>
  <cols>
    <col min="1" max="1" width="18.5" style="159" customWidth="1"/>
    <col min="2" max="2" width="29.25" style="160" customWidth="1"/>
    <col min="3" max="4" width="9.875" style="159" customWidth="1"/>
    <col min="5" max="5" width="8.25" style="159" customWidth="1"/>
    <col min="6" max="6" width="8.625" style="217"/>
    <col min="7" max="7" width="18.625" style="159" customWidth="1"/>
    <col min="8" max="8" width="18.625" style="160" customWidth="1"/>
    <col min="9" max="14" width="18.625" style="159" customWidth="1"/>
    <col min="15" max="16" width="8.625" style="159" hidden="1" customWidth="1"/>
    <col min="17" max="17" width="12.125" style="159" hidden="1" customWidth="1"/>
    <col min="18" max="20" width="8.625" style="159" hidden="1" customWidth="1"/>
    <col min="21" max="21" width="8.625" style="159"/>
    <col min="22" max="22" width="11.625" style="159" bestFit="1" customWidth="1"/>
    <col min="23" max="16384" width="8.625" style="159"/>
  </cols>
  <sheetData>
    <row r="1" spans="1:25" ht="17.25">
      <c r="A1" s="978" t="s">
        <v>443</v>
      </c>
      <c r="B1" s="978"/>
      <c r="C1" s="978"/>
      <c r="D1" s="978"/>
      <c r="E1" s="978"/>
      <c r="F1" s="978"/>
      <c r="G1" s="978"/>
      <c r="H1" s="978"/>
      <c r="I1" s="978"/>
      <c r="J1" s="978"/>
      <c r="K1" s="978"/>
      <c r="L1" s="978"/>
      <c r="M1" s="978"/>
      <c r="N1" s="978"/>
      <c r="O1" s="156"/>
      <c r="P1" s="157"/>
      <c r="Q1" s="157"/>
      <c r="R1" s="157"/>
      <c r="S1" s="157"/>
      <c r="T1" s="157"/>
      <c r="U1" s="157"/>
      <c r="V1" s="158"/>
      <c r="W1" s="158"/>
      <c r="X1" s="158"/>
      <c r="Y1" s="158"/>
    </row>
    <row r="2" spans="1:25" ht="17.25">
      <c r="A2" s="251"/>
      <c r="B2" s="251"/>
      <c r="C2" s="251"/>
      <c r="D2" s="251"/>
      <c r="E2" s="251"/>
      <c r="F2" s="251"/>
      <c r="G2" s="251"/>
      <c r="H2" s="251"/>
      <c r="I2" s="251"/>
      <c r="J2" s="251"/>
      <c r="K2" s="251"/>
      <c r="L2" s="251"/>
      <c r="M2" s="251"/>
      <c r="N2" s="251"/>
      <c r="O2" s="156"/>
      <c r="P2" s="157"/>
      <c r="Q2" s="157"/>
      <c r="R2" s="157"/>
      <c r="S2" s="157"/>
      <c r="T2" s="157"/>
      <c r="U2" s="157"/>
      <c r="V2" s="158"/>
      <c r="W2" s="158"/>
      <c r="X2" s="158"/>
      <c r="Y2" s="158"/>
    </row>
    <row r="3" spans="1:25" ht="17.25">
      <c r="A3" s="252" t="s">
        <v>497</v>
      </c>
      <c r="B3" s="251"/>
      <c r="C3" s="251"/>
      <c r="D3" s="251"/>
      <c r="E3" s="251"/>
      <c r="F3" s="251"/>
      <c r="G3" s="251"/>
      <c r="H3" s="251"/>
      <c r="I3" s="251"/>
      <c r="J3" s="251"/>
      <c r="K3" s="251"/>
      <c r="L3" s="251"/>
      <c r="M3" s="251"/>
      <c r="N3" s="251"/>
      <c r="O3" s="156"/>
      <c r="P3" s="157"/>
      <c r="Q3" s="157"/>
      <c r="R3" s="157"/>
      <c r="S3" s="157"/>
      <c r="T3" s="157"/>
      <c r="U3" s="157"/>
      <c r="V3" s="158"/>
      <c r="W3" s="158"/>
      <c r="X3" s="158"/>
      <c r="Y3" s="158"/>
    </row>
    <row r="4" spans="1:25">
      <c r="A4" s="159" t="s">
        <v>435</v>
      </c>
    </row>
    <row r="5" spans="1:25" ht="69" customHeight="1">
      <c r="A5" s="211" t="s">
        <v>428</v>
      </c>
      <c r="B5" s="212" t="s">
        <v>429</v>
      </c>
      <c r="C5" s="213" t="s">
        <v>430</v>
      </c>
      <c r="D5" s="220" t="s">
        <v>452</v>
      </c>
      <c r="E5" s="220" t="s">
        <v>473</v>
      </c>
      <c r="F5" s="218" t="s">
        <v>431</v>
      </c>
      <c r="G5" s="214" t="s">
        <v>432</v>
      </c>
      <c r="H5" s="215" t="s">
        <v>433</v>
      </c>
      <c r="I5" s="213" t="s">
        <v>446</v>
      </c>
      <c r="J5" s="213" t="s">
        <v>447</v>
      </c>
      <c r="K5" s="213" t="s">
        <v>448</v>
      </c>
      <c r="L5" s="213" t="s">
        <v>449</v>
      </c>
      <c r="M5" s="213" t="s">
        <v>450</v>
      </c>
      <c r="N5" s="213" t="s">
        <v>451</v>
      </c>
    </row>
    <row r="6" spans="1:25" ht="18" customHeight="1">
      <c r="A6" s="161" t="str">
        <f>IF(B6="","",VLOOKUP(B6,'【別紙1-3】企業間連携の概要'!$AM$18:$BR$26,13,FALSE))</f>
        <v/>
      </c>
      <c r="B6" s="229" t="str">
        <f>IF(OR('【別紙1-3】企業間連携の概要'!AM18="", '【別紙1-3】企業間連携の概要'!AM18=0), "",'【別紙1-3】企業間連携の概要'!AM18)</f>
        <v/>
      </c>
      <c r="C6" s="162" t="str">
        <f>IFERROR(IF(VLOOKUP(B6,'【別紙1-3】企業間連携の概要'!$CJ$18:$CL$26,2,0),"○",""),"")</f>
        <v/>
      </c>
      <c r="D6" s="162" t="str">
        <f>IFERROR(IF(VLOOKUP(B6,'【別紙1-3】企業間連携の概要'!$CJ$18:$CL$26,3,0),"○",""),"")</f>
        <v/>
      </c>
      <c r="E6" s="246"/>
      <c r="F6" s="226">
        <f>IF(E6&gt;=2, "", IF(AND(ISBLANK(C6), ISBLANK(D6)), "", IF(OR(C6="○", D6="○"), 1/2, 1/3)))</f>
        <v>0.33333333333333331</v>
      </c>
      <c r="G6" s="163"/>
      <c r="H6" s="201"/>
      <c r="I6" s="164">
        <f t="shared" ref="I6:I14" si="0">G6-H6</f>
        <v>0</v>
      </c>
      <c r="J6" s="163"/>
      <c r="K6" s="174"/>
      <c r="L6" s="164">
        <f>MIN(J6,K6)</f>
        <v>0</v>
      </c>
      <c r="M6" s="164">
        <f>MIN(I6,L6)</f>
        <v>0</v>
      </c>
      <c r="N6" s="155">
        <f>IFERROR(ROUNDDOWN(M6*F6,-3),"")</f>
        <v>0</v>
      </c>
      <c r="P6" s="159" t="b">
        <f>'【別紙1-3】企業間連携の概要'!CK18</f>
        <v>0</v>
      </c>
      <c r="Q6" s="184" t="str">
        <f t="shared" ref="Q6:Q14" si="1">B6&amp;"の中小企業該当"</f>
        <v>の中小企業該当</v>
      </c>
      <c r="R6" s="184"/>
      <c r="U6" s="221"/>
    </row>
    <row r="7" spans="1:25" ht="18" customHeight="1">
      <c r="A7" s="161" t="str">
        <f>IF(B7="","",VLOOKUP(B7,'【別紙1-3】企業間連携の概要'!$AM$18:$BR$26,13,FALSE))</f>
        <v/>
      </c>
      <c r="B7" s="229" t="str">
        <f>IF(OR('【別紙1-3】企業間連携の概要'!AM19="", '【別紙1-3】企業間連携の概要'!AM19=0), "",'【別紙1-3】企業間連携の概要'!AM19)</f>
        <v/>
      </c>
      <c r="C7" s="162" t="str">
        <f>IFERROR(IF(VLOOKUP(B7,'【別紙1-3】企業間連携の概要'!$CJ$18:$CL$26,2,0),"○",""),"")</f>
        <v/>
      </c>
      <c r="D7" s="162" t="str">
        <f>IFERROR(IF(VLOOKUP(B7,'【別紙1-3】企業間連携の概要'!$CJ$18:$CL$26,3,0),"○",""),"")</f>
        <v/>
      </c>
      <c r="E7" s="247"/>
      <c r="F7" s="226">
        <f t="shared" ref="F7:F14" si="2">IF(E7&gt;=2, "", IF(AND(ISBLANK(C7), ISBLANK(D7)), "", IF(OR(C7="○", D7="○"), 1/2, 1/3)))</f>
        <v>0.33333333333333331</v>
      </c>
      <c r="G7" s="163"/>
      <c r="H7" s="201"/>
      <c r="I7" s="164">
        <f t="shared" si="0"/>
        <v>0</v>
      </c>
      <c r="J7" s="163"/>
      <c r="K7" s="174"/>
      <c r="L7" s="164">
        <f t="shared" ref="L7:L14" si="3">MIN(J7,K7)</f>
        <v>0</v>
      </c>
      <c r="M7" s="164">
        <f>MIN(I7,L7)</f>
        <v>0</v>
      </c>
      <c r="N7" s="155">
        <f>IF(F7="",'【別紙2-1】補助対象経費計算書 （事業所内訳）①'!$N$14, IFERROR(ROUNDDOWN(M7*F7, -3), ""))</f>
        <v>0</v>
      </c>
      <c r="P7" s="159" t="b">
        <f>'【別紙1-3】企業間連携の概要'!CK19</f>
        <v>0</v>
      </c>
      <c r="Q7" s="184" t="str">
        <f t="shared" si="1"/>
        <v>の中小企業該当</v>
      </c>
      <c r="R7" s="184"/>
      <c r="U7" s="221"/>
    </row>
    <row r="8" spans="1:25" ht="18" customHeight="1">
      <c r="A8" s="161" t="str">
        <f>IF(B8="","",VLOOKUP(B8,'【別紙1-3】企業間連携の概要'!$AM$18:$BR$26,13,FALSE))</f>
        <v/>
      </c>
      <c r="B8" s="229" t="str">
        <f>IF(OR('【別紙1-3】企業間連携の概要'!AM20="", '【別紙1-3】企業間連携の概要'!AM20=0), "",'【別紙1-3】企業間連携の概要'!AM20)</f>
        <v/>
      </c>
      <c r="C8" s="162" t="str">
        <f>IFERROR(IF(VLOOKUP(B8,'【別紙1-3】企業間連携の概要'!$CJ$18:$CL$26,2,0),"○",""),"")</f>
        <v/>
      </c>
      <c r="D8" s="162" t="str">
        <f>IFERROR(IF(VLOOKUP(B8,'【別紙1-3】企業間連携の概要'!$CJ$18:$CL$26,3,0),"○",""),"")</f>
        <v/>
      </c>
      <c r="E8" s="247"/>
      <c r="F8" s="226">
        <f>IF(E8&gt;=2, "", IF(AND(ISBLANK(C8), ISBLANK(D8)), "", IF(OR(C8="○", D8="○"), 1/2, 1/3)))</f>
        <v>0.33333333333333331</v>
      </c>
      <c r="G8" s="163"/>
      <c r="H8" s="201"/>
      <c r="I8" s="164">
        <f t="shared" si="0"/>
        <v>0</v>
      </c>
      <c r="J8" s="163"/>
      <c r="K8" s="174"/>
      <c r="L8" s="164">
        <f t="shared" si="3"/>
        <v>0</v>
      </c>
      <c r="M8" s="164">
        <f t="shared" ref="M8:M14" si="4">MIN(I8,L8)</f>
        <v>0</v>
      </c>
      <c r="N8" s="155">
        <f>IF(F8="",'【別紙2-1】補助対象経費計算書 （事業所内訳）②'!$N$14, IFERROR(ROUNDDOWN(M8*F8, -3), ""))</f>
        <v>0</v>
      </c>
      <c r="P8" s="159" t="b">
        <f>'【別紙1-3】企業間連携の概要'!CK20</f>
        <v>0</v>
      </c>
      <c r="Q8" s="184" t="str">
        <f t="shared" si="1"/>
        <v>の中小企業該当</v>
      </c>
      <c r="R8" s="184"/>
      <c r="U8" s="221"/>
    </row>
    <row r="9" spans="1:25" ht="18" customHeight="1">
      <c r="A9" s="161" t="str">
        <f>IF(B9="","",VLOOKUP(B9,'【別紙1-3】企業間連携の概要'!$AM$18:$BR$26,13,FALSE))</f>
        <v/>
      </c>
      <c r="B9" s="229" t="str">
        <f>IF(OR('【別紙1-3】企業間連携の概要'!AM21="", '【別紙1-3】企業間連携の概要'!AM21=0), "",'【別紙1-3】企業間連携の概要'!AM21)</f>
        <v/>
      </c>
      <c r="C9" s="162" t="str">
        <f>IFERROR(IF(VLOOKUP(B9,'【別紙1-3】企業間連携の概要'!$CJ$18:$CL$26,2,0),"○",""),"")</f>
        <v/>
      </c>
      <c r="D9" s="162" t="str">
        <f>IFERROR(IF(VLOOKUP(B9,'【別紙1-3】企業間連携の概要'!$CJ$18:$CL$26,3,0),"○",""),"")</f>
        <v/>
      </c>
      <c r="E9" s="247"/>
      <c r="F9" s="226">
        <f t="shared" si="2"/>
        <v>0.33333333333333331</v>
      </c>
      <c r="G9" s="163"/>
      <c r="H9" s="201"/>
      <c r="I9" s="164">
        <f t="shared" si="0"/>
        <v>0</v>
      </c>
      <c r="J9" s="163"/>
      <c r="K9" s="174"/>
      <c r="L9" s="164">
        <f t="shared" ref="L9:L10" si="5">MIN(J9,K9)</f>
        <v>0</v>
      </c>
      <c r="M9" s="164">
        <f t="shared" ref="M9:M10" si="6">MIN(I9,L9)</f>
        <v>0</v>
      </c>
      <c r="N9" s="155">
        <f>IF(F9="",'【別紙2-1】補助対象経費計算書 （事業所内訳）③'!$N$14, IFERROR(ROUNDDOWN(M9*F9, -3), ""))</f>
        <v>0</v>
      </c>
      <c r="P9" s="159" t="b">
        <f>'【別紙1-3】企業間連携の概要'!CK21</f>
        <v>0</v>
      </c>
      <c r="Q9" s="184" t="str">
        <f t="shared" si="1"/>
        <v>の中小企業該当</v>
      </c>
      <c r="R9" s="184"/>
      <c r="U9" s="221"/>
    </row>
    <row r="10" spans="1:25" ht="18" customHeight="1">
      <c r="A10" s="161" t="str">
        <f>IF(B10="","",VLOOKUP(B10,'【別紙1-3】企業間連携の概要'!$AM$18:$BR$26,13,FALSE))</f>
        <v/>
      </c>
      <c r="B10" s="229" t="str">
        <f>IF(OR('【別紙1-3】企業間連携の概要'!AM22="", '【別紙1-3】企業間連携の概要'!AM22=0), "",'【別紙1-3】企業間連携の概要'!AM22)</f>
        <v/>
      </c>
      <c r="C10" s="162" t="str">
        <f>IFERROR(IF(VLOOKUP(B10,'【別紙1-3】企業間連携の概要'!$CJ$18:$CL$26,2,0),"○",""),"")</f>
        <v/>
      </c>
      <c r="D10" s="162" t="str">
        <f>IFERROR(IF(VLOOKUP(B10,'【別紙1-3】企業間連携の概要'!$CJ$18:$CL$26,3,0),"○",""),"")</f>
        <v/>
      </c>
      <c r="E10" s="247"/>
      <c r="F10" s="226">
        <f t="shared" si="2"/>
        <v>0.33333333333333331</v>
      </c>
      <c r="G10" s="163"/>
      <c r="H10" s="201"/>
      <c r="I10" s="164">
        <f t="shared" si="0"/>
        <v>0</v>
      </c>
      <c r="J10" s="163"/>
      <c r="K10" s="174"/>
      <c r="L10" s="164">
        <f t="shared" si="5"/>
        <v>0</v>
      </c>
      <c r="M10" s="164">
        <f t="shared" si="6"/>
        <v>0</v>
      </c>
      <c r="N10" s="155">
        <f>IF(F10="",'【別紙2-1】補助対象経費計算書 （事業所内訳）④'!$N$14, IFERROR(ROUNDDOWN(M10*F10, -3), ""))</f>
        <v>0</v>
      </c>
      <c r="P10" s="159" t="b">
        <f>'【別紙1-3】企業間連携の概要'!CK22</f>
        <v>0</v>
      </c>
      <c r="Q10" s="184" t="str">
        <f t="shared" si="1"/>
        <v>の中小企業該当</v>
      </c>
      <c r="R10" s="184"/>
      <c r="U10" s="221"/>
    </row>
    <row r="11" spans="1:25" ht="18" customHeight="1">
      <c r="A11" s="161" t="str">
        <f>IF(B11="","",VLOOKUP(B11,'【別紙1-3】企業間連携の概要'!$AM$18:$BR$26,13,FALSE))</f>
        <v/>
      </c>
      <c r="B11" s="229" t="str">
        <f>IF(OR('【別紙1-3】企業間連携の概要'!AM23="", '【別紙1-3】企業間連携の概要'!AM23=0), "",'【別紙1-3】企業間連携の概要'!AM23)</f>
        <v/>
      </c>
      <c r="C11" s="162" t="str">
        <f>IFERROR(IF(VLOOKUP(B11,'【別紙1-3】企業間連携の概要'!$CJ$18:$CL$26,2,0),"○",""),"")</f>
        <v/>
      </c>
      <c r="D11" s="162" t="str">
        <f>IFERROR(IF(VLOOKUP(B11,'【別紙1-3】企業間連携の概要'!$CJ$18:$CL$26,3,0),"○",""),"")</f>
        <v/>
      </c>
      <c r="E11" s="247"/>
      <c r="F11" s="226">
        <f t="shared" si="2"/>
        <v>0.33333333333333331</v>
      </c>
      <c r="G11" s="163"/>
      <c r="H11" s="201"/>
      <c r="I11" s="164">
        <f t="shared" si="0"/>
        <v>0</v>
      </c>
      <c r="J11" s="163"/>
      <c r="K11" s="174"/>
      <c r="L11" s="164">
        <f t="shared" si="3"/>
        <v>0</v>
      </c>
      <c r="M11" s="164">
        <f t="shared" si="4"/>
        <v>0</v>
      </c>
      <c r="N11" s="155">
        <f>IF(F11="",'【別紙2-1】補助対象経費計算書 （事業所内訳）⑤'!$N$14, IFERROR(ROUNDDOWN(M11*F11, -3), ""))</f>
        <v>0</v>
      </c>
      <c r="P11" s="159" t="b">
        <f>'【別紙1-3】企業間連携の概要'!CK23</f>
        <v>0</v>
      </c>
      <c r="Q11" s="184" t="str">
        <f t="shared" si="1"/>
        <v>の中小企業該当</v>
      </c>
      <c r="R11" s="184"/>
      <c r="U11" s="221"/>
    </row>
    <row r="12" spans="1:25" ht="18" customHeight="1">
      <c r="A12" s="161" t="str">
        <f>IF(B12="","",VLOOKUP(B12,'【別紙1-3】企業間連携の概要'!$AM$18:$BR$26,13,FALSE))</f>
        <v/>
      </c>
      <c r="B12" s="229" t="str">
        <f>IF(OR('【別紙1-3】企業間連携の概要'!AM24="", '【別紙1-3】企業間連携の概要'!AM24=0), "",'【別紙1-3】企業間連携の概要'!AM24)</f>
        <v/>
      </c>
      <c r="C12" s="162" t="str">
        <f>IFERROR(IF(VLOOKUP(B12,'【別紙1-3】企業間連携の概要'!$CJ$18:$CL$26,2,0),"○",""),"")</f>
        <v/>
      </c>
      <c r="D12" s="162" t="str">
        <f>IFERROR(IF(VLOOKUP(B12,'【別紙1-3】企業間連携の概要'!$CJ$18:$CL$26,3,0),"○",""),"")</f>
        <v/>
      </c>
      <c r="E12" s="247"/>
      <c r="F12" s="226">
        <f t="shared" si="2"/>
        <v>0.33333333333333331</v>
      </c>
      <c r="G12" s="163"/>
      <c r="H12" s="201"/>
      <c r="I12" s="164">
        <f t="shared" si="0"/>
        <v>0</v>
      </c>
      <c r="J12" s="163"/>
      <c r="K12" s="174"/>
      <c r="L12" s="164">
        <f t="shared" ref="L12" si="7">MIN(J12,K12)</f>
        <v>0</v>
      </c>
      <c r="M12" s="164">
        <f t="shared" ref="M12" si="8">MIN(I12,L12)</f>
        <v>0</v>
      </c>
      <c r="N12" s="155">
        <f>IF(F12="",'【別紙2-1】補助対象経費計算書 （事業所内訳）⑥'!$N$14, IFERROR(ROUNDDOWN(M12*F12, -3), ""))</f>
        <v>0</v>
      </c>
      <c r="P12" s="159" t="b">
        <f>'【別紙1-3】企業間連携の概要'!CK24</f>
        <v>0</v>
      </c>
      <c r="Q12" s="184" t="str">
        <f t="shared" si="1"/>
        <v>の中小企業該当</v>
      </c>
      <c r="R12" s="184"/>
      <c r="U12" s="221"/>
    </row>
    <row r="13" spans="1:25" ht="18" customHeight="1">
      <c r="A13" s="161" t="str">
        <f>IF(B13="","",VLOOKUP(B13,'【別紙1-3】企業間連携の概要'!$AM$18:$BR$26,13,FALSE))</f>
        <v/>
      </c>
      <c r="B13" s="229" t="str">
        <f>IF(OR('【別紙1-3】企業間連携の概要'!AM25="", '【別紙1-3】企業間連携の概要'!AM25=0), "",'【別紙1-3】企業間連携の概要'!AM25)</f>
        <v/>
      </c>
      <c r="C13" s="162" t="str">
        <f>IFERROR(IF(VLOOKUP(B13,'【別紙1-3】企業間連携の概要'!$CJ$18:$CL$26,2,0),"○",""),"")</f>
        <v/>
      </c>
      <c r="D13" s="162" t="str">
        <f>IFERROR(IF(VLOOKUP(B13,'【別紙1-3】企業間連携の概要'!$CJ$18:$CL$26,3,0),"○",""),"")</f>
        <v/>
      </c>
      <c r="E13" s="247"/>
      <c r="F13" s="226">
        <f t="shared" si="2"/>
        <v>0.33333333333333331</v>
      </c>
      <c r="G13" s="163"/>
      <c r="H13" s="201"/>
      <c r="I13" s="164">
        <f t="shared" si="0"/>
        <v>0</v>
      </c>
      <c r="J13" s="163"/>
      <c r="K13" s="174"/>
      <c r="L13" s="164">
        <f t="shared" si="3"/>
        <v>0</v>
      </c>
      <c r="M13" s="164">
        <f t="shared" si="4"/>
        <v>0</v>
      </c>
      <c r="N13" s="155">
        <f>IF(F13="",'【別紙2-1】補助対象経費計算書 （事業所内訳）⑦'!$N$14, IFERROR(ROUNDDOWN(M13*F13, -3), ""))</f>
        <v>0</v>
      </c>
      <c r="P13" s="159" t="b">
        <f>'【別紙1-3】企業間連携の概要'!CK25</f>
        <v>0</v>
      </c>
      <c r="Q13" s="184" t="str">
        <f t="shared" si="1"/>
        <v>の中小企業該当</v>
      </c>
      <c r="R13" s="184"/>
      <c r="U13" s="221"/>
    </row>
    <row r="14" spans="1:25" ht="18" customHeight="1" thickBot="1">
      <c r="A14" s="165" t="str">
        <f>IF(B14="","",VLOOKUP(B14,'【別紙1-3】企業間連携の概要'!$AM$18:$BR$26,13,FALSE))</f>
        <v/>
      </c>
      <c r="B14" s="230" t="str">
        <f>IF(OR('【別紙1-3】企業間連携の概要'!AM26="", '【別紙1-3】企業間連携の概要'!AM26=0), "",'【別紙1-3】企業間連携の概要'!AM26)</f>
        <v/>
      </c>
      <c r="C14" s="166" t="str">
        <f>IFERROR(IF(VLOOKUP(B14,'【別紙1-3】企業間連携の概要'!$CJ$18:$CL$26,2,0),"○",""),"")</f>
        <v/>
      </c>
      <c r="D14" s="166" t="str">
        <f>IFERROR(IF(VLOOKUP(B14,'【別紙1-3】企業間連携の概要'!$CJ$18:$CL$26,3,0),"○",""),"")</f>
        <v/>
      </c>
      <c r="E14" s="248"/>
      <c r="F14" s="227">
        <f t="shared" si="2"/>
        <v>0.33333333333333331</v>
      </c>
      <c r="G14" s="167"/>
      <c r="H14" s="202"/>
      <c r="I14" s="168">
        <f t="shared" si="0"/>
        <v>0</v>
      </c>
      <c r="J14" s="167"/>
      <c r="K14" s="175"/>
      <c r="L14" s="168">
        <f t="shared" si="3"/>
        <v>0</v>
      </c>
      <c r="M14" s="168">
        <f t="shared" si="4"/>
        <v>0</v>
      </c>
      <c r="N14" s="155">
        <f>IF(F14="",'【別紙2-1】補助対象経費計算書 （事業所内訳）⑧'!$N$14, IFERROR(ROUNDDOWN(M14*F14, -3), ""))</f>
        <v>0</v>
      </c>
      <c r="P14" s="159" t="b">
        <f>'【別紙1-3】企業間連携の概要'!CK26</f>
        <v>0</v>
      </c>
      <c r="Q14" s="184" t="str">
        <f t="shared" si="1"/>
        <v>の中小企業該当</v>
      </c>
      <c r="R14" s="184"/>
      <c r="U14" s="221"/>
    </row>
    <row r="15" spans="1:25" ht="18" customHeight="1" thickTop="1">
      <c r="A15" s="169" t="s">
        <v>434</v>
      </c>
      <c r="B15" s="170"/>
      <c r="C15" s="169"/>
      <c r="D15" s="169"/>
      <c r="E15" s="169"/>
      <c r="F15" s="219"/>
      <c r="G15" s="155">
        <f>SUM(G6:G14)</f>
        <v>0</v>
      </c>
      <c r="H15" s="203">
        <f t="shared" ref="H15:J15" si="9">SUM(H6:H14)</f>
        <v>0</v>
      </c>
      <c r="I15" s="155">
        <f t="shared" si="9"/>
        <v>0</v>
      </c>
      <c r="J15" s="155">
        <f t="shared" si="9"/>
        <v>0</v>
      </c>
      <c r="K15" s="176">
        <f t="shared" ref="K15:L15" si="10">SUM(K6:K14)</f>
        <v>0</v>
      </c>
      <c r="L15" s="155">
        <f t="shared" si="10"/>
        <v>0</v>
      </c>
      <c r="M15" s="155">
        <f t="shared" ref="M15:N15" si="11">SUM(M6:M14)</f>
        <v>0</v>
      </c>
      <c r="N15" s="245">
        <f t="shared" si="11"/>
        <v>0</v>
      </c>
      <c r="O15" s="216"/>
      <c r="U15" s="221"/>
    </row>
    <row r="17" spans="1:25" ht="17.25">
      <c r="A17" s="252" t="s">
        <v>497</v>
      </c>
      <c r="B17" s="251"/>
      <c r="C17" s="251"/>
      <c r="D17" s="251"/>
      <c r="E17" s="251"/>
      <c r="F17" s="251"/>
      <c r="G17" s="251"/>
      <c r="H17" s="251"/>
      <c r="I17" s="251"/>
      <c r="J17" s="251"/>
      <c r="K17" s="251"/>
      <c r="L17" s="251"/>
      <c r="M17" s="251"/>
      <c r="N17" s="251"/>
      <c r="O17" s="156"/>
      <c r="P17" s="157"/>
      <c r="Q17" s="157"/>
      <c r="R17" s="157"/>
      <c r="S17" s="157"/>
      <c r="T17" s="157"/>
      <c r="U17" s="157"/>
      <c r="V17" s="158"/>
      <c r="W17" s="158"/>
      <c r="X17" s="158"/>
      <c r="Y17" s="158"/>
    </row>
    <row r="18" spans="1:25">
      <c r="A18" s="159" t="s">
        <v>436</v>
      </c>
    </row>
    <row r="19" spans="1:25" ht="69" customHeight="1">
      <c r="A19" s="211" t="s">
        <v>428</v>
      </c>
      <c r="B19" s="212" t="s">
        <v>429</v>
      </c>
      <c r="C19" s="213" t="s">
        <v>430</v>
      </c>
      <c r="D19" s="220" t="s">
        <v>452</v>
      </c>
      <c r="E19" s="220" t="s">
        <v>473</v>
      </c>
      <c r="F19" s="218" t="s">
        <v>431</v>
      </c>
      <c r="G19" s="214" t="s">
        <v>432</v>
      </c>
      <c r="H19" s="215" t="s">
        <v>433</v>
      </c>
      <c r="I19" s="213" t="s">
        <v>446</v>
      </c>
      <c r="J19" s="213" t="s">
        <v>447</v>
      </c>
      <c r="K19" s="213" t="s">
        <v>448</v>
      </c>
      <c r="L19" s="213" t="s">
        <v>449</v>
      </c>
      <c r="M19" s="213" t="s">
        <v>450</v>
      </c>
      <c r="N19" s="213" t="s">
        <v>451</v>
      </c>
    </row>
    <row r="20" spans="1:25" ht="18" customHeight="1">
      <c r="A20" s="161" t="str">
        <f>IF(B20="","",VLOOKUP(B20,'【別紙1-3】企業間連携の概要'!$AM$18:$BR$26,13,FALSE))</f>
        <v/>
      </c>
      <c r="B20" s="229" t="str">
        <f>IF(OR('【別紙1-3】企業間連携の概要'!AM18="", '【別紙1-3】企業間連携の概要'!AM18=0), "",'【別紙1-3】企業間連携の概要'!AM18)</f>
        <v/>
      </c>
      <c r="C20" s="162" t="str">
        <f>IFERROR(IF(VLOOKUP(B20,'【別紙1-3】企業間連携の概要'!$CJ$18:$CL$26,2,0),"○",""),"")</f>
        <v/>
      </c>
      <c r="D20" s="162" t="str">
        <f>IFERROR(IF(VLOOKUP(B20,'【別紙1-3】企業間連携の概要'!$CJ$18:$CL$26,3,0),"○",""),"")</f>
        <v/>
      </c>
      <c r="E20" s="246"/>
      <c r="F20" s="226">
        <f t="shared" ref="F20:F28" si="12">IF(E20&gt;=2, "", IF(AND(ISBLANK(C20), ISBLANK(D20)), "", IF(OR(C20="○", D20="○"), 1/2, 1/3)))</f>
        <v>0.33333333333333331</v>
      </c>
      <c r="G20" s="163"/>
      <c r="H20" s="201"/>
      <c r="I20" s="164">
        <f t="shared" ref="I20:I28" si="13">G20-H20</f>
        <v>0</v>
      </c>
      <c r="J20" s="163"/>
      <c r="K20" s="174"/>
      <c r="L20" s="164">
        <f>MIN(J20,K20)</f>
        <v>0</v>
      </c>
      <c r="M20" s="164">
        <f>MIN(I20,L20)</f>
        <v>0</v>
      </c>
      <c r="N20" s="155">
        <f t="shared" ref="N20" si="14">IFERROR(ROUNDDOWN(M20*F20,-3),"")</f>
        <v>0</v>
      </c>
      <c r="P20" s="159" t="b">
        <f>'【別紙1-3】企業間連携の概要'!CK18</f>
        <v>0</v>
      </c>
      <c r="Q20" s="159" t="str">
        <f t="shared" ref="Q20:Q28" si="15">B20&amp;"の中小企業該当"</f>
        <v>の中小企業該当</v>
      </c>
      <c r="U20" s="221"/>
    </row>
    <row r="21" spans="1:25" ht="18" customHeight="1">
      <c r="A21" s="161" t="str">
        <f>IF(B21="","",VLOOKUP(B21,'【別紙1-3】企業間連携の概要'!$AM$18:$BR$26,13,FALSE))</f>
        <v/>
      </c>
      <c r="B21" s="229" t="str">
        <f>IF(OR('【別紙1-3】企業間連携の概要'!AM19="", '【別紙1-3】企業間連携の概要'!AM19=0), "",'【別紙1-3】企業間連携の概要'!AM19)</f>
        <v/>
      </c>
      <c r="C21" s="162" t="str">
        <f>IFERROR(IF(VLOOKUP(B21,'【別紙1-3】企業間連携の概要'!$CJ$18:$CL$26,2,0),"○",""),"")</f>
        <v/>
      </c>
      <c r="D21" s="162" t="str">
        <f>IFERROR(IF(VLOOKUP(B21,'【別紙1-3】企業間連携の概要'!$CJ$18:$CL$26,3,0),"○",""),"")</f>
        <v/>
      </c>
      <c r="E21" s="247"/>
      <c r="F21" s="226">
        <f t="shared" si="12"/>
        <v>0.33333333333333331</v>
      </c>
      <c r="G21" s="163"/>
      <c r="H21" s="201"/>
      <c r="I21" s="164">
        <f t="shared" si="13"/>
        <v>0</v>
      </c>
      <c r="J21" s="163"/>
      <c r="K21" s="174"/>
      <c r="L21" s="164">
        <f t="shared" ref="L21:L28" si="16">MIN(J21,K21)</f>
        <v>0</v>
      </c>
      <c r="M21" s="164">
        <f>MIN(I21,L21)</f>
        <v>0</v>
      </c>
      <c r="N21" s="155">
        <f>IF(F21="",'【別紙2-1】補助対象経費計算書 （事業所内訳）①'!$N$27, IFERROR(ROUNDDOWN(M21*F21, -3), ""))</f>
        <v>0</v>
      </c>
      <c r="P21" s="159" t="b">
        <f>'【別紙1-3】企業間連携の概要'!CK19</f>
        <v>0</v>
      </c>
      <c r="Q21" s="159" t="str">
        <f t="shared" si="15"/>
        <v>の中小企業該当</v>
      </c>
      <c r="U21" s="221"/>
    </row>
    <row r="22" spans="1:25" ht="18" customHeight="1">
      <c r="A22" s="161" t="str">
        <f>IF(B22="","",VLOOKUP(B22,'【別紙1-3】企業間連携の概要'!$AM$18:$BR$26,13,FALSE))</f>
        <v/>
      </c>
      <c r="B22" s="229" t="str">
        <f>IF(OR('【別紙1-3】企業間連携の概要'!AM20="", '【別紙1-3】企業間連携の概要'!AM20=0), "",'【別紙1-3】企業間連携の概要'!AM20)</f>
        <v/>
      </c>
      <c r="C22" s="162" t="str">
        <f>IFERROR(IF(VLOOKUP(B22,'【別紙1-3】企業間連携の概要'!$CJ$18:$CL$26,2,0),"○",""),"")</f>
        <v/>
      </c>
      <c r="D22" s="162" t="str">
        <f>IFERROR(IF(VLOOKUP(B22,'【別紙1-3】企業間連携の概要'!$CJ$18:$CL$26,3,0),"○",""),"")</f>
        <v/>
      </c>
      <c r="E22" s="247"/>
      <c r="F22" s="226">
        <f t="shared" si="12"/>
        <v>0.33333333333333331</v>
      </c>
      <c r="G22" s="163"/>
      <c r="H22" s="201"/>
      <c r="I22" s="164">
        <f t="shared" si="13"/>
        <v>0</v>
      </c>
      <c r="J22" s="163"/>
      <c r="K22" s="174"/>
      <c r="L22" s="164">
        <f t="shared" ref="L22:L23" si="17">MIN(J22,K22)</f>
        <v>0</v>
      </c>
      <c r="M22" s="164">
        <f t="shared" ref="M22:M23" si="18">MIN(I22,L22)</f>
        <v>0</v>
      </c>
      <c r="N22" s="155">
        <f>IF(F22="",'【別紙2-1】補助対象経費計算書 （事業所内訳）②'!$N$27, IFERROR(ROUNDDOWN(M22*F22, -3), ""))</f>
        <v>0</v>
      </c>
      <c r="P22" s="159" t="b">
        <f>'【別紙1-3】企業間連携の概要'!CK20</f>
        <v>0</v>
      </c>
      <c r="Q22" s="159" t="str">
        <f t="shared" si="15"/>
        <v>の中小企業該当</v>
      </c>
      <c r="U22" s="221"/>
    </row>
    <row r="23" spans="1:25" ht="18" customHeight="1">
      <c r="A23" s="161" t="str">
        <f>IF(B23="","",VLOOKUP(B23,'【別紙1-3】企業間連携の概要'!$AM$18:$BR$26,13,FALSE))</f>
        <v/>
      </c>
      <c r="B23" s="229" t="str">
        <f>IF(OR('【別紙1-3】企業間連携の概要'!AM21="", '【別紙1-3】企業間連携の概要'!AM21=0), "",'【別紙1-3】企業間連携の概要'!AM21)</f>
        <v/>
      </c>
      <c r="C23" s="162" t="str">
        <f>IFERROR(IF(VLOOKUP(B23,'【別紙1-3】企業間連携の概要'!$CJ$18:$CL$26,2,0),"○",""),"")</f>
        <v/>
      </c>
      <c r="D23" s="162" t="str">
        <f>IFERROR(IF(VLOOKUP(B23,'【別紙1-3】企業間連携の概要'!$CJ$18:$CL$26,3,0),"○",""),"")</f>
        <v/>
      </c>
      <c r="E23" s="247"/>
      <c r="F23" s="226">
        <f t="shared" si="12"/>
        <v>0.33333333333333331</v>
      </c>
      <c r="G23" s="163"/>
      <c r="H23" s="201"/>
      <c r="I23" s="164">
        <f t="shared" si="13"/>
        <v>0</v>
      </c>
      <c r="J23" s="163"/>
      <c r="K23" s="174"/>
      <c r="L23" s="164">
        <f t="shared" si="17"/>
        <v>0</v>
      </c>
      <c r="M23" s="164">
        <f t="shared" si="18"/>
        <v>0</v>
      </c>
      <c r="N23" s="155">
        <f>IF(F23="",'【別紙2-1】補助対象経費計算書 （事業所内訳）③'!$N$27, IFERROR(ROUNDDOWN(M23*F23, -3), ""))</f>
        <v>0</v>
      </c>
      <c r="P23" s="159" t="b">
        <f>'【別紙1-3】企業間連携の概要'!CK21</f>
        <v>0</v>
      </c>
      <c r="Q23" s="159" t="str">
        <f t="shared" si="15"/>
        <v>の中小企業該当</v>
      </c>
      <c r="U23" s="221"/>
    </row>
    <row r="24" spans="1:25" ht="18" customHeight="1">
      <c r="A24" s="161" t="str">
        <f>IF(B24="","",VLOOKUP(B24,'【別紙1-3】企業間連携の概要'!$AM$18:$BR$26,13,FALSE))</f>
        <v/>
      </c>
      <c r="B24" s="229" t="str">
        <f>IF(OR('【別紙1-3】企業間連携の概要'!AM22="", '【別紙1-3】企業間連携の概要'!AM22=0), "",'【別紙1-3】企業間連携の概要'!AM22)</f>
        <v/>
      </c>
      <c r="C24" s="162" t="str">
        <f>IFERROR(IF(VLOOKUP(B24,'【別紙1-3】企業間連携の概要'!$CJ$18:$CL$26,2,0),"○",""),"")</f>
        <v/>
      </c>
      <c r="D24" s="162" t="str">
        <f>IFERROR(IF(VLOOKUP(B24,'【別紙1-3】企業間連携の概要'!$CJ$18:$CL$26,3,0),"○",""),"")</f>
        <v/>
      </c>
      <c r="E24" s="247"/>
      <c r="F24" s="226">
        <f t="shared" si="12"/>
        <v>0.33333333333333331</v>
      </c>
      <c r="G24" s="163"/>
      <c r="H24" s="201"/>
      <c r="I24" s="164">
        <f t="shared" si="13"/>
        <v>0</v>
      </c>
      <c r="J24" s="163"/>
      <c r="K24" s="174"/>
      <c r="L24" s="164">
        <f t="shared" si="16"/>
        <v>0</v>
      </c>
      <c r="M24" s="164">
        <f t="shared" ref="M24:M28" si="19">MIN(I24,L24)</f>
        <v>0</v>
      </c>
      <c r="N24" s="155">
        <f>IF(F24="",'【別紙2-1】補助対象経費計算書 （事業所内訳）④'!$N$27, IFERROR(ROUNDDOWN(M24*F24, -3), ""))</f>
        <v>0</v>
      </c>
      <c r="P24" s="159" t="b">
        <f>'【別紙1-3】企業間連携の概要'!CK22</f>
        <v>0</v>
      </c>
      <c r="Q24" s="159" t="str">
        <f t="shared" si="15"/>
        <v>の中小企業該当</v>
      </c>
      <c r="U24" s="221"/>
    </row>
    <row r="25" spans="1:25" ht="18" customHeight="1">
      <c r="A25" s="161" t="str">
        <f>IF(B25="","",VLOOKUP(B25,'【別紙1-3】企業間連携の概要'!$AM$18:$BR$26,13,FALSE))</f>
        <v/>
      </c>
      <c r="B25" s="229" t="str">
        <f>IF(OR('【別紙1-3】企業間連携の概要'!AM23="", '【別紙1-3】企業間連携の概要'!AM23=0), "",'【別紙1-3】企業間連携の概要'!AM23)</f>
        <v/>
      </c>
      <c r="C25" s="162" t="str">
        <f>IFERROR(IF(VLOOKUP(B25,'【別紙1-3】企業間連携の概要'!$CJ$18:$CL$26,2,0),"○",""),"")</f>
        <v/>
      </c>
      <c r="D25" s="162" t="str">
        <f>IFERROR(IF(VLOOKUP(B25,'【別紙1-3】企業間連携の概要'!$CJ$18:$CL$26,3,0),"○",""),"")</f>
        <v/>
      </c>
      <c r="E25" s="247"/>
      <c r="F25" s="226">
        <f t="shared" si="12"/>
        <v>0.33333333333333331</v>
      </c>
      <c r="G25" s="163"/>
      <c r="H25" s="201"/>
      <c r="I25" s="164">
        <f t="shared" si="13"/>
        <v>0</v>
      </c>
      <c r="J25" s="163"/>
      <c r="K25" s="174"/>
      <c r="L25" s="164">
        <f t="shared" si="16"/>
        <v>0</v>
      </c>
      <c r="M25" s="164">
        <f t="shared" si="19"/>
        <v>0</v>
      </c>
      <c r="N25" s="155">
        <f>IF(F25="",'【別紙2-1】補助対象経費計算書 （事業所内訳）⑤'!$N$27, IFERROR(ROUNDDOWN(M25*F25, -3), ""))</f>
        <v>0</v>
      </c>
      <c r="P25" s="159" t="b">
        <f>'【別紙1-3】企業間連携の概要'!CK23</f>
        <v>0</v>
      </c>
      <c r="Q25" s="159" t="str">
        <f t="shared" si="15"/>
        <v>の中小企業該当</v>
      </c>
      <c r="U25" s="221"/>
    </row>
    <row r="26" spans="1:25" ht="18" customHeight="1">
      <c r="A26" s="161" t="str">
        <f>IF(B26="","",VLOOKUP(B26,'【別紙1-3】企業間連携の概要'!$AM$18:$BR$26,13,FALSE))</f>
        <v/>
      </c>
      <c r="B26" s="229" t="str">
        <f>IF(OR('【別紙1-3】企業間連携の概要'!AM24="", '【別紙1-3】企業間連携の概要'!AM24=0), "",'【別紙1-3】企業間連携の概要'!AM24)</f>
        <v/>
      </c>
      <c r="C26" s="162" t="str">
        <f>IFERROR(IF(VLOOKUP(B26,'【別紙1-3】企業間連携の概要'!$CJ$18:$CL$26,2,0),"○",""),"")</f>
        <v/>
      </c>
      <c r="D26" s="162" t="str">
        <f>IFERROR(IF(VLOOKUP(B26,'【別紙1-3】企業間連携の概要'!$CJ$18:$CL$26,3,0),"○",""),"")</f>
        <v/>
      </c>
      <c r="E26" s="247"/>
      <c r="F26" s="226">
        <f t="shared" si="12"/>
        <v>0.33333333333333331</v>
      </c>
      <c r="G26" s="163"/>
      <c r="H26" s="201"/>
      <c r="I26" s="164">
        <f t="shared" si="13"/>
        <v>0</v>
      </c>
      <c r="J26" s="163"/>
      <c r="K26" s="174"/>
      <c r="L26" s="164">
        <f t="shared" ref="L26" si="20">MIN(J26,K26)</f>
        <v>0</v>
      </c>
      <c r="M26" s="164">
        <f t="shared" ref="M26" si="21">MIN(I26,L26)</f>
        <v>0</v>
      </c>
      <c r="N26" s="155">
        <f>IF(F26="",'【別紙2-1】補助対象経費計算書 （事業所内訳）⑥'!$N$27, IFERROR(ROUNDDOWN(M26*F26, -3), ""))</f>
        <v>0</v>
      </c>
      <c r="P26" s="159" t="b">
        <f>'【別紙1-3】企業間連携の概要'!CK24</f>
        <v>0</v>
      </c>
      <c r="Q26" s="159" t="str">
        <f t="shared" si="15"/>
        <v>の中小企業該当</v>
      </c>
      <c r="U26" s="221"/>
    </row>
    <row r="27" spans="1:25" ht="18" customHeight="1">
      <c r="A27" s="161" t="str">
        <f>IF(B27="","",VLOOKUP(B27,'【別紙1-3】企業間連携の概要'!$AM$18:$BR$26,13,FALSE))</f>
        <v/>
      </c>
      <c r="B27" s="229" t="str">
        <f>IF(OR('【別紙1-3】企業間連携の概要'!AM25="", '【別紙1-3】企業間連携の概要'!AM25=0), "",'【別紙1-3】企業間連携の概要'!AM25)</f>
        <v/>
      </c>
      <c r="C27" s="162" t="str">
        <f>IFERROR(IF(VLOOKUP(B27,'【別紙1-3】企業間連携の概要'!$CJ$18:$CL$26,2,0),"○",""),"")</f>
        <v/>
      </c>
      <c r="D27" s="162" t="str">
        <f>IFERROR(IF(VLOOKUP(B27,'【別紙1-3】企業間連携の概要'!$CJ$18:$CL$26,3,0),"○",""),"")</f>
        <v/>
      </c>
      <c r="E27" s="247"/>
      <c r="F27" s="226">
        <f t="shared" si="12"/>
        <v>0.33333333333333331</v>
      </c>
      <c r="G27" s="163"/>
      <c r="H27" s="201"/>
      <c r="I27" s="164">
        <f t="shared" si="13"/>
        <v>0</v>
      </c>
      <c r="J27" s="163"/>
      <c r="K27" s="174"/>
      <c r="L27" s="164">
        <f t="shared" si="16"/>
        <v>0</v>
      </c>
      <c r="M27" s="164">
        <f t="shared" si="19"/>
        <v>0</v>
      </c>
      <c r="N27" s="155">
        <f>IF(F27="",'【別紙2-1】補助対象経費計算書 （事業所内訳）⑦'!$N$27, IFERROR(ROUNDDOWN(M27*F27, -3), ""))</f>
        <v>0</v>
      </c>
      <c r="P27" s="159" t="b">
        <f>'【別紙1-3】企業間連携の概要'!CK25</f>
        <v>0</v>
      </c>
      <c r="Q27" s="159" t="str">
        <f t="shared" si="15"/>
        <v>の中小企業該当</v>
      </c>
      <c r="U27" s="221"/>
    </row>
    <row r="28" spans="1:25" ht="18" customHeight="1" thickBot="1">
      <c r="A28" s="165" t="str">
        <f>IF(B28="","",VLOOKUP(B28,'【別紙1-3】企業間連携の概要'!$AM$18:$BR$26,13,FALSE))</f>
        <v/>
      </c>
      <c r="B28" s="229" t="str">
        <f>IF(OR('【別紙1-3】企業間連携の概要'!AM26="", '【別紙1-3】企業間連携の概要'!AM26=0), "",'【別紙1-3】企業間連携の概要'!AM26)</f>
        <v/>
      </c>
      <c r="C28" s="166" t="str">
        <f>IFERROR(IF(VLOOKUP(B28,'【別紙1-3】企業間連携の概要'!$CJ$18:$CL$26,2,0),"○",""),"")</f>
        <v/>
      </c>
      <c r="D28" s="166" t="str">
        <f>IFERROR(IF(VLOOKUP(B28,'【別紙1-3】企業間連携の概要'!$CJ$18:$CL$26,3,0),"○",""),"")</f>
        <v/>
      </c>
      <c r="E28" s="248"/>
      <c r="F28" s="227">
        <f t="shared" si="12"/>
        <v>0.33333333333333331</v>
      </c>
      <c r="G28" s="167"/>
      <c r="H28" s="202"/>
      <c r="I28" s="168">
        <f t="shared" si="13"/>
        <v>0</v>
      </c>
      <c r="J28" s="167"/>
      <c r="K28" s="175"/>
      <c r="L28" s="168">
        <f t="shared" si="16"/>
        <v>0</v>
      </c>
      <c r="M28" s="168">
        <f t="shared" si="19"/>
        <v>0</v>
      </c>
      <c r="N28" s="168">
        <f>IF(F28="",'【別紙2-1】補助対象経費計算書 （事業所内訳）⑧'!$N$27, IFERROR(ROUNDDOWN(M28*F28, -3), ""))</f>
        <v>0</v>
      </c>
      <c r="P28" s="159" t="b">
        <f>'【別紙1-3】企業間連携の概要'!CK26</f>
        <v>0</v>
      </c>
      <c r="Q28" s="159" t="str">
        <f t="shared" si="15"/>
        <v>の中小企業該当</v>
      </c>
      <c r="U28" s="221"/>
    </row>
    <row r="29" spans="1:25" ht="18" customHeight="1" thickTop="1">
      <c r="A29" s="169" t="s">
        <v>434</v>
      </c>
      <c r="B29" s="170"/>
      <c r="C29" s="169"/>
      <c r="D29" s="169"/>
      <c r="E29" s="169"/>
      <c r="F29" s="219"/>
      <c r="G29" s="155">
        <f>SUM(G20:G28)</f>
        <v>0</v>
      </c>
      <c r="H29" s="203">
        <f>SUM(H20:H28)</f>
        <v>0</v>
      </c>
      <c r="I29" s="155">
        <f t="shared" ref="I29:J29" si="22">SUM(I20:I28)</f>
        <v>0</v>
      </c>
      <c r="J29" s="155">
        <f t="shared" si="22"/>
        <v>0</v>
      </c>
      <c r="K29" s="176">
        <f>SUM(K20:K28)</f>
        <v>0</v>
      </c>
      <c r="L29" s="155">
        <f t="shared" ref="L29" si="23">SUM(L20:L28)</f>
        <v>0</v>
      </c>
      <c r="M29" s="155">
        <f t="shared" ref="M29:N29" si="24">SUM(M20:M28)</f>
        <v>0</v>
      </c>
      <c r="N29" s="155">
        <f t="shared" si="24"/>
        <v>0</v>
      </c>
      <c r="U29" s="221"/>
    </row>
    <row r="30" spans="1:25">
      <c r="G30" s="173"/>
      <c r="H30" s="204"/>
      <c r="I30" s="173"/>
      <c r="J30" s="173"/>
      <c r="K30" s="173"/>
      <c r="L30" s="173"/>
      <c r="M30" s="173"/>
      <c r="N30" s="173"/>
      <c r="U30" s="221"/>
    </row>
    <row r="31" spans="1:25" ht="17.25">
      <c r="A31" s="252" t="s">
        <v>497</v>
      </c>
      <c r="B31" s="251"/>
      <c r="C31" s="251"/>
      <c r="D31" s="251"/>
      <c r="E31" s="251"/>
      <c r="F31" s="251"/>
      <c r="G31" s="251"/>
      <c r="H31" s="251"/>
      <c r="I31" s="251"/>
      <c r="J31" s="251"/>
      <c r="K31" s="251"/>
      <c r="L31" s="251"/>
      <c r="M31" s="251"/>
      <c r="N31" s="251"/>
      <c r="O31" s="156"/>
      <c r="P31" s="157"/>
      <c r="Q31" s="157"/>
      <c r="R31" s="157"/>
      <c r="S31" s="157"/>
      <c r="T31" s="157"/>
      <c r="U31" s="157"/>
      <c r="V31" s="158"/>
      <c r="W31" s="158"/>
      <c r="X31" s="158"/>
      <c r="Y31" s="158"/>
    </row>
    <row r="32" spans="1:25">
      <c r="A32" s="159" t="s">
        <v>437</v>
      </c>
    </row>
    <row r="33" spans="1:21" ht="69" customHeight="1">
      <c r="A33" s="211" t="s">
        <v>428</v>
      </c>
      <c r="B33" s="212" t="s">
        <v>429</v>
      </c>
      <c r="C33" s="213" t="s">
        <v>430</v>
      </c>
      <c r="D33" s="220" t="s">
        <v>452</v>
      </c>
      <c r="E33" s="220" t="s">
        <v>473</v>
      </c>
      <c r="F33" s="218" t="s">
        <v>431</v>
      </c>
      <c r="G33" s="214" t="s">
        <v>432</v>
      </c>
      <c r="H33" s="215" t="s">
        <v>433</v>
      </c>
      <c r="I33" s="213" t="s">
        <v>446</v>
      </c>
      <c r="J33" s="213" t="s">
        <v>447</v>
      </c>
      <c r="K33" s="213" t="s">
        <v>448</v>
      </c>
      <c r="L33" s="213" t="s">
        <v>449</v>
      </c>
      <c r="M33" s="213" t="s">
        <v>450</v>
      </c>
      <c r="N33" s="213" t="s">
        <v>451</v>
      </c>
    </row>
    <row r="34" spans="1:21" ht="18" customHeight="1">
      <c r="A34" s="161" t="str">
        <f>IF(B34="","",VLOOKUP(B34,'【別紙1-3】企業間連携の概要'!$AM$18:$BR$26,13,FALSE))</f>
        <v/>
      </c>
      <c r="B34" s="229" t="str">
        <f>IF(OR('【別紙1-3】企業間連携の概要'!AM18="", '【別紙1-3】企業間連携の概要'!AM18=0), "",'【別紙1-3】企業間連携の概要'!AM18)</f>
        <v/>
      </c>
      <c r="C34" s="162" t="str">
        <f>IFERROR(IF(VLOOKUP(B34,'【別紙1-3】企業間連携の概要'!$CJ$18:$CL$26,2,0),"○",""),"")</f>
        <v/>
      </c>
      <c r="D34" s="162" t="str">
        <f>IFERROR(IF(VLOOKUP(B34,'【別紙1-3】企業間連携の概要'!$CJ$18:$CL$26,3,0),"○",""),"")</f>
        <v/>
      </c>
      <c r="E34" s="246"/>
      <c r="F34" s="226">
        <f t="shared" ref="F34:F42" si="25">IF(E34&gt;=2, "", IF(AND(ISBLANK(C34), ISBLANK(D34)), "", IF(OR(C34="○", D34="○"), 1/2, 1/3)))</f>
        <v>0.33333333333333331</v>
      </c>
      <c r="G34" s="163"/>
      <c r="H34" s="201"/>
      <c r="I34" s="164">
        <f t="shared" ref="I34:I42" si="26">G34-H34</f>
        <v>0</v>
      </c>
      <c r="J34" s="163"/>
      <c r="K34" s="174"/>
      <c r="L34" s="164">
        <f>MIN(J34,K34)</f>
        <v>0</v>
      </c>
      <c r="M34" s="164">
        <f>MIN(I34,L34)</f>
        <v>0</v>
      </c>
      <c r="N34" s="164">
        <f t="shared" ref="N34" si="27">IFERROR(ROUNDDOWN(M34*F34,-3),"")</f>
        <v>0</v>
      </c>
      <c r="P34" s="159" t="b">
        <f>'【別紙1-3】企業間連携の概要'!CK18</f>
        <v>0</v>
      </c>
      <c r="Q34" s="159" t="str">
        <f t="shared" ref="Q34:Q42" si="28">B34&amp;"の中小企業該当"</f>
        <v>の中小企業該当</v>
      </c>
      <c r="U34" s="221"/>
    </row>
    <row r="35" spans="1:21" ht="18" customHeight="1">
      <c r="A35" s="161" t="str">
        <f>IF(B35="","",VLOOKUP(B35,'【別紙1-3】企業間連携の概要'!$AM$18:$BR$26,13,FALSE))</f>
        <v/>
      </c>
      <c r="B35" s="229" t="str">
        <f>IF(OR('【別紙1-3】企業間連携の概要'!AM19="", '【別紙1-3】企業間連携の概要'!AM19=0), "",'【別紙1-3】企業間連携の概要'!AM19)</f>
        <v/>
      </c>
      <c r="C35" s="162" t="str">
        <f>IFERROR(IF(VLOOKUP(B35,'【別紙1-3】企業間連携の概要'!$CJ$18:$CL$26,2,0),"○",""),"")</f>
        <v/>
      </c>
      <c r="D35" s="162" t="str">
        <f>IFERROR(IF(VLOOKUP(B35,'【別紙1-3】企業間連携の概要'!$CJ$18:$CL$26,3,0),"○",""),"")</f>
        <v/>
      </c>
      <c r="E35" s="247"/>
      <c r="F35" s="226">
        <f t="shared" si="25"/>
        <v>0.33333333333333331</v>
      </c>
      <c r="G35" s="163"/>
      <c r="H35" s="201"/>
      <c r="I35" s="164">
        <f t="shared" si="26"/>
        <v>0</v>
      </c>
      <c r="J35" s="163"/>
      <c r="K35" s="174"/>
      <c r="L35" s="164">
        <f t="shared" ref="L35:L42" si="29">MIN(J35,K35)</f>
        <v>0</v>
      </c>
      <c r="M35" s="164">
        <f>MIN(I35,L35)</f>
        <v>0</v>
      </c>
      <c r="N35" s="164">
        <f>IF(F35="",'【別紙2-1】補助対象経費計算書 （事業所内訳）①'!$N$40, IFERROR(ROUNDDOWN(M35*F35, -3), ""))</f>
        <v>0</v>
      </c>
      <c r="P35" s="159" t="b">
        <f>'【別紙1-3】企業間連携の概要'!CK19</f>
        <v>0</v>
      </c>
      <c r="Q35" s="159" t="str">
        <f t="shared" si="28"/>
        <v>の中小企業該当</v>
      </c>
      <c r="U35" s="221"/>
    </row>
    <row r="36" spans="1:21" ht="18" customHeight="1">
      <c r="A36" s="161" t="str">
        <f>IF(B36="","",VLOOKUP(B36,'【別紙1-3】企業間連携の概要'!$AM$18:$BR$26,13,FALSE))</f>
        <v/>
      </c>
      <c r="B36" s="229" t="str">
        <f>IF(OR('【別紙1-3】企業間連携の概要'!AM20="", '【別紙1-3】企業間連携の概要'!AM20=0), "",'【別紙1-3】企業間連携の概要'!AM20)</f>
        <v/>
      </c>
      <c r="C36" s="162" t="str">
        <f>IFERROR(IF(VLOOKUP(B36,'【別紙1-3】企業間連携の概要'!$CJ$18:$CL$26,2,0),"○",""),"")</f>
        <v/>
      </c>
      <c r="D36" s="162" t="str">
        <f>IFERROR(IF(VLOOKUP(B36,'【別紙1-3】企業間連携の概要'!$CJ$18:$CL$26,3,0),"○",""),"")</f>
        <v/>
      </c>
      <c r="E36" s="247"/>
      <c r="F36" s="226">
        <f t="shared" si="25"/>
        <v>0.33333333333333331</v>
      </c>
      <c r="G36" s="163"/>
      <c r="H36" s="201"/>
      <c r="I36" s="164">
        <f t="shared" si="26"/>
        <v>0</v>
      </c>
      <c r="J36" s="163"/>
      <c r="K36" s="174"/>
      <c r="L36" s="164">
        <f t="shared" ref="L36:L37" si="30">MIN(J36,K36)</f>
        <v>0</v>
      </c>
      <c r="M36" s="164">
        <f t="shared" ref="M36:M37" si="31">MIN(I36,L36)</f>
        <v>0</v>
      </c>
      <c r="N36" s="164">
        <f>IF(F36="",'【別紙2-1】補助対象経費計算書 （事業所内訳）②'!$N$40, IFERROR(ROUNDDOWN(M36*F36, -3), ""))</f>
        <v>0</v>
      </c>
      <c r="P36" s="159" t="b">
        <f>'【別紙1-3】企業間連携の概要'!CK20</f>
        <v>0</v>
      </c>
      <c r="Q36" s="159" t="str">
        <f t="shared" si="28"/>
        <v>の中小企業該当</v>
      </c>
      <c r="U36" s="221"/>
    </row>
    <row r="37" spans="1:21" ht="18" customHeight="1">
      <c r="A37" s="161" t="str">
        <f>IF(B37="","",VLOOKUP(B37,'【別紙1-3】企業間連携の概要'!$AM$18:$BR$26,13,FALSE))</f>
        <v/>
      </c>
      <c r="B37" s="229" t="str">
        <f>IF(OR('【別紙1-3】企業間連携の概要'!AM21="", '【別紙1-3】企業間連携の概要'!AM21=0), "",'【別紙1-3】企業間連携の概要'!AM21)</f>
        <v/>
      </c>
      <c r="C37" s="162" t="str">
        <f>IFERROR(IF(VLOOKUP(B37,'【別紙1-3】企業間連携の概要'!$CJ$18:$CL$26,2,0),"○",""),"")</f>
        <v/>
      </c>
      <c r="D37" s="162" t="str">
        <f>IFERROR(IF(VLOOKUP(B37,'【別紙1-3】企業間連携の概要'!$CJ$18:$CL$26,3,0),"○",""),"")</f>
        <v/>
      </c>
      <c r="E37" s="247"/>
      <c r="F37" s="226">
        <f t="shared" si="25"/>
        <v>0.33333333333333331</v>
      </c>
      <c r="G37" s="163"/>
      <c r="H37" s="201"/>
      <c r="I37" s="164">
        <f t="shared" si="26"/>
        <v>0</v>
      </c>
      <c r="J37" s="163"/>
      <c r="K37" s="174"/>
      <c r="L37" s="164">
        <f t="shared" si="30"/>
        <v>0</v>
      </c>
      <c r="M37" s="164">
        <f t="shared" si="31"/>
        <v>0</v>
      </c>
      <c r="N37" s="164">
        <f>IF(F37="",'【別紙2-1】補助対象経費計算書 （事業所内訳）③'!$N$40, IFERROR(ROUNDDOWN(M37*F37, -3), ""))</f>
        <v>0</v>
      </c>
      <c r="P37" s="159" t="b">
        <f>'【別紙1-3】企業間連携の概要'!CK21</f>
        <v>0</v>
      </c>
      <c r="Q37" s="159" t="str">
        <f t="shared" si="28"/>
        <v>の中小企業該当</v>
      </c>
      <c r="U37" s="221"/>
    </row>
    <row r="38" spans="1:21" ht="18" customHeight="1">
      <c r="A38" s="161" t="str">
        <f>IF(B38="","",VLOOKUP(B38,'【別紙1-3】企業間連携の概要'!$AM$18:$BR$26,13,FALSE))</f>
        <v/>
      </c>
      <c r="B38" s="229" t="str">
        <f>IF(OR('【別紙1-3】企業間連携の概要'!AM22="", '【別紙1-3】企業間連携の概要'!AM22=0), "",'【別紙1-3】企業間連携の概要'!AM22)</f>
        <v/>
      </c>
      <c r="C38" s="162" t="str">
        <f>IFERROR(IF(VLOOKUP(B38,'【別紙1-3】企業間連携の概要'!$CJ$18:$CL$26,2,0),"○",""),"")</f>
        <v/>
      </c>
      <c r="D38" s="162" t="str">
        <f>IFERROR(IF(VLOOKUP(B38,'【別紙1-3】企業間連携の概要'!$CJ$18:$CL$26,3,0),"○",""),"")</f>
        <v/>
      </c>
      <c r="E38" s="247"/>
      <c r="F38" s="226">
        <f t="shared" si="25"/>
        <v>0.33333333333333331</v>
      </c>
      <c r="G38" s="163"/>
      <c r="H38" s="201"/>
      <c r="I38" s="164">
        <f t="shared" si="26"/>
        <v>0</v>
      </c>
      <c r="J38" s="163"/>
      <c r="K38" s="174"/>
      <c r="L38" s="164">
        <f>MIN(J38,K38)</f>
        <v>0</v>
      </c>
      <c r="M38" s="164">
        <f t="shared" ref="M38:M42" si="32">MIN(I38,L38)</f>
        <v>0</v>
      </c>
      <c r="N38" s="164">
        <f>IF(F38="",'【別紙2-1】補助対象経費計算書 （事業所内訳）④'!$N$40, IFERROR(ROUNDDOWN(M38*F38, -3), ""))</f>
        <v>0</v>
      </c>
      <c r="P38" s="159" t="b">
        <f>'【別紙1-3】企業間連携の概要'!CK22</f>
        <v>0</v>
      </c>
      <c r="Q38" s="159" t="str">
        <f t="shared" si="28"/>
        <v>の中小企業該当</v>
      </c>
      <c r="U38" s="221"/>
    </row>
    <row r="39" spans="1:21" ht="18" customHeight="1">
      <c r="A39" s="161" t="str">
        <f>IF(B39="","",VLOOKUP(B39,'【別紙1-3】企業間連携の概要'!$AM$18:$BR$26,13,FALSE))</f>
        <v/>
      </c>
      <c r="B39" s="229" t="str">
        <f>IF(OR('【別紙1-3】企業間連携の概要'!AM23="", '【別紙1-3】企業間連携の概要'!AM23=0), "",'【別紙1-3】企業間連携の概要'!AM23)</f>
        <v/>
      </c>
      <c r="C39" s="162" t="str">
        <f>IFERROR(IF(VLOOKUP(B39,'【別紙1-3】企業間連携の概要'!$CJ$18:$CL$26,2,0),"○",""),"")</f>
        <v/>
      </c>
      <c r="D39" s="162" t="str">
        <f>IFERROR(IF(VLOOKUP(B39,'【別紙1-3】企業間連携の概要'!$CJ$18:$CL$26,3,0),"○",""),"")</f>
        <v/>
      </c>
      <c r="E39" s="247"/>
      <c r="F39" s="226">
        <f t="shared" si="25"/>
        <v>0.33333333333333331</v>
      </c>
      <c r="G39" s="163"/>
      <c r="H39" s="201"/>
      <c r="I39" s="164">
        <f t="shared" si="26"/>
        <v>0</v>
      </c>
      <c r="J39" s="163"/>
      <c r="K39" s="174"/>
      <c r="L39" s="164">
        <f>MIN(J39,K39)</f>
        <v>0</v>
      </c>
      <c r="M39" s="164">
        <f t="shared" si="32"/>
        <v>0</v>
      </c>
      <c r="N39" s="164">
        <f>IF(F39="",'【別紙2-1】補助対象経費計算書 （事業所内訳）⑤'!$N$40, IFERROR(ROUNDDOWN(M39*F39, -3), ""))</f>
        <v>0</v>
      </c>
      <c r="P39" s="159" t="b">
        <f>'【別紙1-3】企業間連携の概要'!CK23</f>
        <v>0</v>
      </c>
      <c r="Q39" s="159" t="str">
        <f t="shared" si="28"/>
        <v>の中小企業該当</v>
      </c>
      <c r="U39" s="221"/>
    </row>
    <row r="40" spans="1:21" ht="18" customHeight="1">
      <c r="A40" s="161" t="str">
        <f>IF(B40="","",VLOOKUP(B40,'【別紙1-3】企業間連携の概要'!$AM$18:$BR$26,13,FALSE))</f>
        <v/>
      </c>
      <c r="B40" s="229" t="str">
        <f>IF(OR('【別紙1-3】企業間連携の概要'!AM24="", '【別紙1-3】企業間連携の概要'!AM24=0), "",'【別紙1-3】企業間連携の概要'!AM24)</f>
        <v/>
      </c>
      <c r="C40" s="162" t="str">
        <f>IFERROR(IF(VLOOKUP(B40,'【別紙1-3】企業間連携の概要'!$CJ$18:$CL$26,2,0),"○",""),"")</f>
        <v/>
      </c>
      <c r="D40" s="162" t="str">
        <f>IFERROR(IF(VLOOKUP(B40,'【別紙1-3】企業間連携の概要'!$CJ$18:$CL$26,3,0),"○",""),"")</f>
        <v/>
      </c>
      <c r="E40" s="247"/>
      <c r="F40" s="226">
        <f t="shared" si="25"/>
        <v>0.33333333333333331</v>
      </c>
      <c r="G40" s="163"/>
      <c r="H40" s="201"/>
      <c r="I40" s="164">
        <f t="shared" si="26"/>
        <v>0</v>
      </c>
      <c r="J40" s="163"/>
      <c r="K40" s="174"/>
      <c r="L40" s="164">
        <f t="shared" ref="L40" si="33">MIN(J40,K40)</f>
        <v>0</v>
      </c>
      <c r="M40" s="164">
        <f t="shared" ref="M40" si="34">MIN(I40,L40)</f>
        <v>0</v>
      </c>
      <c r="N40" s="164">
        <f>IF(F40="",'【別紙2-1】補助対象経費計算書 （事業所内訳）⑥'!$N$40, IFERROR(ROUNDDOWN(M40*F40, -3), ""))</f>
        <v>0</v>
      </c>
      <c r="P40" s="159" t="b">
        <f>'【別紙1-3】企業間連携の概要'!CK24</f>
        <v>0</v>
      </c>
      <c r="Q40" s="159" t="str">
        <f t="shared" si="28"/>
        <v>の中小企業該当</v>
      </c>
      <c r="U40" s="221"/>
    </row>
    <row r="41" spans="1:21" ht="18" customHeight="1">
      <c r="A41" s="161" t="str">
        <f>IF(B41="","",VLOOKUP(B41,'【別紙1-3】企業間連携の概要'!$AM$18:$BR$26,13,FALSE))</f>
        <v/>
      </c>
      <c r="B41" s="229" t="str">
        <f>IF(OR('【別紙1-3】企業間連携の概要'!AM25="", '【別紙1-3】企業間連携の概要'!AM25=0), "",'【別紙1-3】企業間連携の概要'!AM25)</f>
        <v/>
      </c>
      <c r="C41" s="162" t="str">
        <f>IFERROR(IF(VLOOKUP(B41,'【別紙1-3】企業間連携の概要'!$CJ$18:$CL$26,2,0),"○",""),"")</f>
        <v/>
      </c>
      <c r="D41" s="162" t="str">
        <f>IFERROR(IF(VLOOKUP(B41,'【別紙1-3】企業間連携の概要'!$CJ$18:$CL$26,3,0),"○",""),"")</f>
        <v/>
      </c>
      <c r="E41" s="247"/>
      <c r="F41" s="226">
        <f t="shared" si="25"/>
        <v>0.33333333333333331</v>
      </c>
      <c r="G41" s="163"/>
      <c r="H41" s="201"/>
      <c r="I41" s="164">
        <f t="shared" si="26"/>
        <v>0</v>
      </c>
      <c r="J41" s="163"/>
      <c r="K41" s="174"/>
      <c r="L41" s="164">
        <f t="shared" si="29"/>
        <v>0</v>
      </c>
      <c r="M41" s="164">
        <f t="shared" si="32"/>
        <v>0</v>
      </c>
      <c r="N41" s="164">
        <f>IF(F41="",'【別紙2-1】補助対象経費計算書 （事業所内訳）⑦'!$N$40, IFERROR(ROUNDDOWN(M41*F41, -3), ""))</f>
        <v>0</v>
      </c>
      <c r="P41" s="159" t="b">
        <f>'【別紙1-3】企業間連携の概要'!CK25</f>
        <v>0</v>
      </c>
      <c r="Q41" s="159" t="str">
        <f t="shared" si="28"/>
        <v>の中小企業該当</v>
      </c>
      <c r="U41" s="221"/>
    </row>
    <row r="42" spans="1:21" ht="18" customHeight="1" thickBot="1">
      <c r="A42" s="165" t="str">
        <f>IF(B42="","",VLOOKUP(B42,'【別紙1-3】企業間連携の概要'!$AM$18:$BR$26,13,FALSE))</f>
        <v/>
      </c>
      <c r="B42" s="230" t="str">
        <f>IF(OR('【別紙1-3】企業間連携の概要'!AM26="", '【別紙1-3】企業間連携の概要'!AM26=0), "",'【別紙1-3】企業間連携の概要'!AM26)</f>
        <v/>
      </c>
      <c r="C42" s="166" t="str">
        <f>IFERROR(IF(VLOOKUP(B42,'【別紙1-3】企業間連携の概要'!$CJ$18:$CL$26,2,0),"○",""),"")</f>
        <v/>
      </c>
      <c r="D42" s="166" t="str">
        <f>IFERROR(IF(VLOOKUP(B42,'【別紙1-3】企業間連携の概要'!$CJ$18:$CL$26,3,0),"○",""),"")</f>
        <v/>
      </c>
      <c r="E42" s="248"/>
      <c r="F42" s="227">
        <f t="shared" si="25"/>
        <v>0.33333333333333331</v>
      </c>
      <c r="G42" s="167"/>
      <c r="H42" s="202"/>
      <c r="I42" s="168">
        <f t="shared" si="26"/>
        <v>0</v>
      </c>
      <c r="J42" s="167"/>
      <c r="K42" s="175"/>
      <c r="L42" s="168">
        <f t="shared" si="29"/>
        <v>0</v>
      </c>
      <c r="M42" s="168">
        <f t="shared" si="32"/>
        <v>0</v>
      </c>
      <c r="N42" s="168">
        <f>IF(F42="",'【別紙2-1】補助対象経費計算書 （事業所内訳）⑧'!$N$40, IFERROR(ROUNDDOWN(M42*F42, -3), ""))</f>
        <v>0</v>
      </c>
      <c r="P42" s="159" t="b">
        <f>'【別紙1-3】企業間連携の概要'!CK26</f>
        <v>0</v>
      </c>
      <c r="Q42" s="159" t="str">
        <f t="shared" si="28"/>
        <v>の中小企業該当</v>
      </c>
      <c r="U42" s="221"/>
    </row>
    <row r="43" spans="1:21" ht="18" customHeight="1" thickTop="1">
      <c r="A43" s="169" t="s">
        <v>434</v>
      </c>
      <c r="B43" s="170"/>
      <c r="C43" s="169"/>
      <c r="D43" s="169"/>
      <c r="E43" s="169"/>
      <c r="F43" s="219"/>
      <c r="G43" s="155">
        <f>SUM(G34:G42)</f>
        <v>0</v>
      </c>
      <c r="H43" s="203">
        <f t="shared" ref="H43:J43" si="35">SUM(H34:H42)</f>
        <v>0</v>
      </c>
      <c r="I43" s="155">
        <f t="shared" si="35"/>
        <v>0</v>
      </c>
      <c r="J43" s="155">
        <f t="shared" si="35"/>
        <v>0</v>
      </c>
      <c r="K43" s="176">
        <f>SUM(K34:K42)</f>
        <v>0</v>
      </c>
      <c r="L43" s="155">
        <f t="shared" ref="L43" si="36">SUM(L34:L42)</f>
        <v>0</v>
      </c>
      <c r="M43" s="155">
        <f t="shared" ref="M43:N43" si="37">SUM(M34:M42)</f>
        <v>0</v>
      </c>
      <c r="N43" s="155">
        <f t="shared" si="37"/>
        <v>0</v>
      </c>
      <c r="U43" s="221"/>
    </row>
    <row r="44" spans="1:21">
      <c r="G44" s="172"/>
      <c r="H44" s="205"/>
      <c r="I44" s="172"/>
      <c r="J44" s="172"/>
      <c r="K44" s="172"/>
      <c r="L44" s="172"/>
      <c r="M44" s="172"/>
      <c r="N44" s="172"/>
    </row>
    <row r="45" spans="1:21">
      <c r="A45" s="159" t="s">
        <v>438</v>
      </c>
    </row>
    <row r="46" spans="1:21" ht="69" customHeight="1">
      <c r="A46" s="211" t="s">
        <v>428</v>
      </c>
      <c r="B46" s="212" t="s">
        <v>429</v>
      </c>
      <c r="C46" s="213" t="s">
        <v>430</v>
      </c>
      <c r="D46" s="220" t="s">
        <v>452</v>
      </c>
      <c r="E46" s="220" t="s">
        <v>473</v>
      </c>
      <c r="F46" s="218" t="s">
        <v>431</v>
      </c>
      <c r="G46" s="214" t="s">
        <v>432</v>
      </c>
      <c r="H46" s="215" t="s">
        <v>433</v>
      </c>
      <c r="I46" s="213" t="s">
        <v>446</v>
      </c>
      <c r="J46" s="213" t="s">
        <v>447</v>
      </c>
      <c r="K46" s="213" t="s">
        <v>448</v>
      </c>
      <c r="L46" s="213" t="s">
        <v>449</v>
      </c>
      <c r="M46" s="213" t="s">
        <v>450</v>
      </c>
      <c r="N46" s="213" t="s">
        <v>451</v>
      </c>
    </row>
    <row r="47" spans="1:21" ht="18" customHeight="1">
      <c r="A47" s="161" t="str">
        <f>IF(B47="","",VLOOKUP(B47,'【別紙1-3】企業間連携の概要'!$AM$18:$BR$26,13,FALSE))</f>
        <v/>
      </c>
      <c r="B47" s="229" t="str">
        <f>IF(OR('【別紙1-3】企業間連携の概要'!AM18="", '【別紙1-3】企業間連携の概要'!AM18=0), "",'【別紙1-3】企業間連携の概要'!AM18)</f>
        <v/>
      </c>
      <c r="C47" s="162" t="str">
        <f>IFERROR(IF(VLOOKUP(B47,'【別紙1-3】企業間連携の概要'!$CJ$18:$CL$26,2,0),"○",""),"")</f>
        <v/>
      </c>
      <c r="D47" s="162" t="str">
        <f>IFERROR(IF(VLOOKUP(B47,'【別紙1-3】企業間連携の概要'!$CJ$18:$CL$26,3,0),"○",""),"")</f>
        <v/>
      </c>
      <c r="E47" s="246"/>
      <c r="F47" s="226">
        <f t="shared" ref="F47:F55" si="38">IF(E47&gt;=2, "", IF(AND(ISBLANK(C47), ISBLANK(D47)), "", IF(OR(C47="○", D47="○"), 1/2, 1/3)))</f>
        <v>0.33333333333333331</v>
      </c>
      <c r="G47" s="164" t="str">
        <f t="shared" ref="G47:J55" si="39">IF($B47="","",SUMIF($B$6:$B$42,$B47,G$6:G$42))</f>
        <v/>
      </c>
      <c r="H47" s="206" t="str">
        <f t="shared" si="39"/>
        <v/>
      </c>
      <c r="I47" s="164" t="str">
        <f t="shared" si="39"/>
        <v/>
      </c>
      <c r="J47" s="164" t="str">
        <f t="shared" si="39"/>
        <v/>
      </c>
      <c r="K47" s="177" t="str">
        <f t="shared" ref="K47:K55" si="40">IF(OR($B47="",AND($K$15="",$K$29="",$K$43="")),"",SUMIF($B$6:$B$42,$B47,K$6:K$42))</f>
        <v/>
      </c>
      <c r="L47" s="164" t="str">
        <f t="shared" ref="L47:N55" si="41">IF($B47="","",SUMIF($B$6:$B$42,$B47,L$6:L$42))</f>
        <v/>
      </c>
      <c r="M47" s="164" t="str">
        <f t="shared" si="41"/>
        <v/>
      </c>
      <c r="N47" s="164" t="str">
        <f t="shared" si="41"/>
        <v/>
      </c>
      <c r="P47" s="159" t="b">
        <f>'【別紙1-3】企業間連携の概要'!CK18</f>
        <v>0</v>
      </c>
      <c r="Q47" s="159" t="str">
        <f t="shared" ref="Q47:Q55" si="42">B47&amp;"の中小企業該当"</f>
        <v>の中小企業該当</v>
      </c>
      <c r="U47" s="221"/>
    </row>
    <row r="48" spans="1:21" ht="18" customHeight="1">
      <c r="A48" s="161" t="str">
        <f>IF(B48="","",VLOOKUP(B48,'【別紙1-3】企業間連携の概要'!$AM$18:$BR$26,13,FALSE))</f>
        <v/>
      </c>
      <c r="B48" s="229" t="str">
        <f>IF(OR('【別紙1-3】企業間連携の概要'!AM19="", '【別紙1-3】企業間連携の概要'!AM19=0), "",'【別紙1-3】企業間連携の概要'!AM19)</f>
        <v/>
      </c>
      <c r="C48" s="162" t="str">
        <f>IFERROR(IF(VLOOKUP(B48,'【別紙1-3】企業間連携の概要'!$CJ$18:$CL$26,2,0),"○",""),"")</f>
        <v/>
      </c>
      <c r="D48" s="162" t="str">
        <f>IFERROR(IF(VLOOKUP(B48,'【別紙1-3】企業間連携の概要'!$CJ$18:$CL$26,3,0),"○",""),"")</f>
        <v/>
      </c>
      <c r="E48" s="247"/>
      <c r="F48" s="226">
        <f t="shared" si="38"/>
        <v>0.33333333333333331</v>
      </c>
      <c r="G48" s="164" t="str">
        <f t="shared" si="39"/>
        <v/>
      </c>
      <c r="H48" s="206" t="str">
        <f t="shared" si="39"/>
        <v/>
      </c>
      <c r="I48" s="164" t="str">
        <f t="shared" si="39"/>
        <v/>
      </c>
      <c r="J48" s="164" t="str">
        <f t="shared" si="39"/>
        <v/>
      </c>
      <c r="K48" s="177" t="str">
        <f t="shared" si="40"/>
        <v/>
      </c>
      <c r="L48" s="164" t="str">
        <f t="shared" si="41"/>
        <v/>
      </c>
      <c r="M48" s="164" t="str">
        <f t="shared" si="41"/>
        <v/>
      </c>
      <c r="N48" s="164" t="str">
        <f t="shared" si="41"/>
        <v/>
      </c>
      <c r="P48" s="159" t="b">
        <f>'【別紙1-3】企業間連携の概要'!CK19</f>
        <v>0</v>
      </c>
      <c r="Q48" s="159" t="str">
        <f t="shared" si="42"/>
        <v>の中小企業該当</v>
      </c>
      <c r="U48" s="221"/>
    </row>
    <row r="49" spans="1:21" ht="18" customHeight="1">
      <c r="A49" s="161" t="str">
        <f>IF(B49="","",VLOOKUP(B49,'【別紙1-3】企業間連携の概要'!$AM$18:$BR$26,13,FALSE))</f>
        <v/>
      </c>
      <c r="B49" s="229" t="str">
        <f>IF(OR('【別紙1-3】企業間連携の概要'!AM20="", '【別紙1-3】企業間連携の概要'!AM20=0), "",'【別紙1-3】企業間連携の概要'!AM20)</f>
        <v/>
      </c>
      <c r="C49" s="162" t="str">
        <f>IFERROR(IF(VLOOKUP(B49,'【別紙1-3】企業間連携の概要'!$CJ$18:$CL$26,2,0),"○",""),"")</f>
        <v/>
      </c>
      <c r="D49" s="162" t="str">
        <f>IFERROR(IF(VLOOKUP(B49,'【別紙1-3】企業間連携の概要'!$CJ$18:$CL$26,3,0),"○",""),"")</f>
        <v/>
      </c>
      <c r="E49" s="247"/>
      <c r="F49" s="226">
        <f t="shared" si="38"/>
        <v>0.33333333333333331</v>
      </c>
      <c r="G49" s="164" t="str">
        <f t="shared" si="39"/>
        <v/>
      </c>
      <c r="H49" s="206" t="str">
        <f t="shared" si="39"/>
        <v/>
      </c>
      <c r="I49" s="164" t="str">
        <f t="shared" si="39"/>
        <v/>
      </c>
      <c r="J49" s="164" t="str">
        <f t="shared" si="39"/>
        <v/>
      </c>
      <c r="K49" s="177" t="str">
        <f t="shared" si="40"/>
        <v/>
      </c>
      <c r="L49" s="164" t="str">
        <f t="shared" si="41"/>
        <v/>
      </c>
      <c r="M49" s="164" t="str">
        <f t="shared" si="41"/>
        <v/>
      </c>
      <c r="N49" s="164" t="str">
        <f t="shared" si="41"/>
        <v/>
      </c>
      <c r="P49" s="159" t="b">
        <f>'【別紙1-3】企業間連携の概要'!CK20</f>
        <v>0</v>
      </c>
      <c r="Q49" s="159" t="str">
        <f t="shared" si="42"/>
        <v>の中小企業該当</v>
      </c>
      <c r="U49" s="221"/>
    </row>
    <row r="50" spans="1:21" ht="18" customHeight="1">
      <c r="A50" s="161" t="str">
        <f>IF(B50="","",VLOOKUP(B50,'【別紙1-3】企業間連携の概要'!$AM$18:$BR$26,13,FALSE))</f>
        <v/>
      </c>
      <c r="B50" s="229" t="str">
        <f>IF(OR('【別紙1-3】企業間連携の概要'!AM21="", '【別紙1-3】企業間連携の概要'!AM21=0), "",'【別紙1-3】企業間連携の概要'!AM21)</f>
        <v/>
      </c>
      <c r="C50" s="162" t="str">
        <f>IFERROR(IF(VLOOKUP(B50,'【別紙1-3】企業間連携の概要'!$CJ$18:$CL$26,2,0),"○",""),"")</f>
        <v/>
      </c>
      <c r="D50" s="162" t="str">
        <f>IFERROR(IF(VLOOKUP(B50,'【別紙1-3】企業間連携の概要'!$CJ$18:$CL$26,3,0),"○",""),"")</f>
        <v/>
      </c>
      <c r="E50" s="247"/>
      <c r="F50" s="226">
        <f t="shared" si="38"/>
        <v>0.33333333333333331</v>
      </c>
      <c r="G50" s="164" t="str">
        <f t="shared" si="39"/>
        <v/>
      </c>
      <c r="H50" s="206" t="str">
        <f t="shared" si="39"/>
        <v/>
      </c>
      <c r="I50" s="164" t="str">
        <f t="shared" si="39"/>
        <v/>
      </c>
      <c r="J50" s="164" t="str">
        <f t="shared" si="39"/>
        <v/>
      </c>
      <c r="K50" s="177" t="str">
        <f t="shared" si="40"/>
        <v/>
      </c>
      <c r="L50" s="164" t="str">
        <f t="shared" si="41"/>
        <v/>
      </c>
      <c r="M50" s="164" t="str">
        <f t="shared" si="41"/>
        <v/>
      </c>
      <c r="N50" s="164" t="str">
        <f t="shared" si="41"/>
        <v/>
      </c>
      <c r="P50" s="159" t="b">
        <f>'【別紙1-3】企業間連携の概要'!CK21</f>
        <v>0</v>
      </c>
      <c r="Q50" s="159" t="str">
        <f t="shared" si="42"/>
        <v>の中小企業該当</v>
      </c>
      <c r="U50" s="221"/>
    </row>
    <row r="51" spans="1:21" ht="18" customHeight="1">
      <c r="A51" s="161" t="str">
        <f>IF(B51="","",VLOOKUP(B51,'【別紙1-3】企業間連携の概要'!$AM$18:$BR$26,13,FALSE))</f>
        <v/>
      </c>
      <c r="B51" s="229" t="str">
        <f>IF(OR('【別紙1-3】企業間連携の概要'!AM22="", '【別紙1-3】企業間連携の概要'!AM22=0), "",'【別紙1-3】企業間連携の概要'!AM22)</f>
        <v/>
      </c>
      <c r="C51" s="162" t="str">
        <f>IFERROR(IF(VLOOKUP(B51,'【別紙1-3】企業間連携の概要'!$CJ$18:$CL$26,2,0),"○",""),"")</f>
        <v/>
      </c>
      <c r="D51" s="162" t="str">
        <f>IFERROR(IF(VLOOKUP(B51,'【別紙1-3】企業間連携の概要'!$CJ$18:$CL$26,3,0),"○",""),"")</f>
        <v/>
      </c>
      <c r="E51" s="247"/>
      <c r="F51" s="226">
        <f t="shared" si="38"/>
        <v>0.33333333333333331</v>
      </c>
      <c r="G51" s="164" t="str">
        <f t="shared" si="39"/>
        <v/>
      </c>
      <c r="H51" s="206" t="str">
        <f t="shared" si="39"/>
        <v/>
      </c>
      <c r="I51" s="164" t="str">
        <f t="shared" si="39"/>
        <v/>
      </c>
      <c r="J51" s="164" t="str">
        <f t="shared" si="39"/>
        <v/>
      </c>
      <c r="K51" s="177" t="str">
        <f t="shared" si="40"/>
        <v/>
      </c>
      <c r="L51" s="164" t="str">
        <f t="shared" si="41"/>
        <v/>
      </c>
      <c r="M51" s="164" t="str">
        <f t="shared" si="41"/>
        <v/>
      </c>
      <c r="N51" s="164" t="str">
        <f t="shared" si="41"/>
        <v/>
      </c>
      <c r="P51" s="159" t="b">
        <f>'【別紙1-3】企業間連携の概要'!CK22</f>
        <v>0</v>
      </c>
      <c r="Q51" s="159" t="str">
        <f t="shared" si="42"/>
        <v>の中小企業該当</v>
      </c>
      <c r="U51" s="221"/>
    </row>
    <row r="52" spans="1:21" ht="18" customHeight="1">
      <c r="A52" s="161" t="str">
        <f>IF(B52="","",VLOOKUP(B52,'【別紙1-3】企業間連携の概要'!$AM$18:$BR$26,13,FALSE))</f>
        <v/>
      </c>
      <c r="B52" s="229" t="str">
        <f>IF(OR('【別紙1-3】企業間連携の概要'!AM23="", '【別紙1-3】企業間連携の概要'!AM23=0), "",'【別紙1-3】企業間連携の概要'!AM23)</f>
        <v/>
      </c>
      <c r="C52" s="162" t="str">
        <f>IFERROR(IF(VLOOKUP(B52,'【別紙1-3】企業間連携の概要'!$CJ$18:$CL$26,2,0),"○",""),"")</f>
        <v/>
      </c>
      <c r="D52" s="162" t="str">
        <f>IFERROR(IF(VLOOKUP(B52,'【別紙1-3】企業間連携の概要'!$CJ$18:$CL$26,3,0),"○",""),"")</f>
        <v/>
      </c>
      <c r="E52" s="247"/>
      <c r="F52" s="226">
        <f t="shared" si="38"/>
        <v>0.33333333333333331</v>
      </c>
      <c r="G52" s="164" t="str">
        <f t="shared" si="39"/>
        <v/>
      </c>
      <c r="H52" s="206" t="str">
        <f t="shared" si="39"/>
        <v/>
      </c>
      <c r="I52" s="164" t="str">
        <f t="shared" si="39"/>
        <v/>
      </c>
      <c r="J52" s="164" t="str">
        <f t="shared" si="39"/>
        <v/>
      </c>
      <c r="K52" s="177" t="str">
        <f t="shared" si="40"/>
        <v/>
      </c>
      <c r="L52" s="164" t="str">
        <f t="shared" si="41"/>
        <v/>
      </c>
      <c r="M52" s="164" t="str">
        <f t="shared" si="41"/>
        <v/>
      </c>
      <c r="N52" s="164" t="str">
        <f t="shared" si="41"/>
        <v/>
      </c>
      <c r="P52" s="159" t="b">
        <f>'【別紙1-3】企業間連携の概要'!CK23</f>
        <v>0</v>
      </c>
      <c r="Q52" s="159" t="str">
        <f t="shared" si="42"/>
        <v>の中小企業該当</v>
      </c>
      <c r="U52" s="221"/>
    </row>
    <row r="53" spans="1:21" ht="18" customHeight="1">
      <c r="A53" s="161" t="str">
        <f>IF(B53="","",VLOOKUP(B53,'【別紙1-3】企業間連携の概要'!$AM$18:$BR$26,13,FALSE))</f>
        <v/>
      </c>
      <c r="B53" s="229" t="str">
        <f>IF(OR('【別紙1-3】企業間連携の概要'!AM24="", '【別紙1-3】企業間連携の概要'!AM24=0), "",'【別紙1-3】企業間連携の概要'!AM24)</f>
        <v/>
      </c>
      <c r="C53" s="162" t="str">
        <f>IFERROR(IF(VLOOKUP(B53,'【別紙1-3】企業間連携の概要'!$CJ$18:$CL$26,2,0),"○",""),"")</f>
        <v/>
      </c>
      <c r="D53" s="162" t="str">
        <f>IFERROR(IF(VLOOKUP(B53,'【別紙1-3】企業間連携の概要'!$CJ$18:$CL$26,3,0),"○",""),"")</f>
        <v/>
      </c>
      <c r="E53" s="247"/>
      <c r="F53" s="226">
        <f t="shared" si="38"/>
        <v>0.33333333333333331</v>
      </c>
      <c r="G53" s="164" t="str">
        <f t="shared" si="39"/>
        <v/>
      </c>
      <c r="H53" s="206" t="str">
        <f t="shared" si="39"/>
        <v/>
      </c>
      <c r="I53" s="164" t="str">
        <f t="shared" si="39"/>
        <v/>
      </c>
      <c r="J53" s="164" t="str">
        <f t="shared" si="39"/>
        <v/>
      </c>
      <c r="K53" s="177" t="str">
        <f t="shared" si="40"/>
        <v/>
      </c>
      <c r="L53" s="164" t="str">
        <f t="shared" si="41"/>
        <v/>
      </c>
      <c r="M53" s="164" t="str">
        <f t="shared" si="41"/>
        <v/>
      </c>
      <c r="N53" s="164" t="str">
        <f t="shared" si="41"/>
        <v/>
      </c>
      <c r="P53" s="159" t="b">
        <f>'【別紙1-3】企業間連携の概要'!CK24</f>
        <v>0</v>
      </c>
      <c r="Q53" s="159" t="str">
        <f t="shared" si="42"/>
        <v>の中小企業該当</v>
      </c>
      <c r="U53" s="221"/>
    </row>
    <row r="54" spans="1:21" ht="18" customHeight="1">
      <c r="A54" s="161" t="str">
        <f>IF(B54="","",VLOOKUP(B54,'【別紙1-3】企業間連携の概要'!$AM$18:$BR$26,13,FALSE))</f>
        <v/>
      </c>
      <c r="B54" s="229" t="str">
        <f>IF(OR('【別紙1-3】企業間連携の概要'!AM25="", '【別紙1-3】企業間連携の概要'!AM25=0), "",'【別紙1-3】企業間連携の概要'!AM25)</f>
        <v/>
      </c>
      <c r="C54" s="162" t="str">
        <f>IFERROR(IF(VLOOKUP(B54,'【別紙1-3】企業間連携の概要'!$CJ$18:$CL$26,2,0),"○",""),"")</f>
        <v/>
      </c>
      <c r="D54" s="162" t="str">
        <f>IFERROR(IF(VLOOKUP(B54,'【別紙1-3】企業間連携の概要'!$CJ$18:$CL$26,3,0),"○",""),"")</f>
        <v/>
      </c>
      <c r="E54" s="247"/>
      <c r="F54" s="226">
        <f t="shared" si="38"/>
        <v>0.33333333333333331</v>
      </c>
      <c r="G54" s="164" t="str">
        <f t="shared" si="39"/>
        <v/>
      </c>
      <c r="H54" s="206" t="str">
        <f t="shared" si="39"/>
        <v/>
      </c>
      <c r="I54" s="164" t="str">
        <f t="shared" si="39"/>
        <v/>
      </c>
      <c r="J54" s="164" t="str">
        <f t="shared" si="39"/>
        <v/>
      </c>
      <c r="K54" s="177" t="str">
        <f t="shared" si="40"/>
        <v/>
      </c>
      <c r="L54" s="164" t="str">
        <f t="shared" si="41"/>
        <v/>
      </c>
      <c r="M54" s="164" t="str">
        <f t="shared" si="41"/>
        <v/>
      </c>
      <c r="N54" s="164" t="str">
        <f t="shared" si="41"/>
        <v/>
      </c>
      <c r="P54" s="159" t="b">
        <f>'【別紙1-3】企業間連携の概要'!CK25</f>
        <v>0</v>
      </c>
      <c r="Q54" s="159" t="str">
        <f t="shared" si="42"/>
        <v>の中小企業該当</v>
      </c>
      <c r="U54" s="221"/>
    </row>
    <row r="55" spans="1:21" ht="18" customHeight="1" thickBot="1">
      <c r="A55" s="165" t="str">
        <f>IF(B55="","",VLOOKUP(B55,'【別紙1-3】企業間連携の概要'!$AM$18:$BR$26,13,FALSE))</f>
        <v/>
      </c>
      <c r="B55" s="230" t="str">
        <f>IF(OR('【別紙1-3】企業間連携の概要'!AM26="", '【別紙1-3】企業間連携の概要'!AM26=0), "",'【別紙1-3】企業間連携の概要'!AM26)</f>
        <v/>
      </c>
      <c r="C55" s="166" t="str">
        <f>IFERROR(IF(VLOOKUP(B55,'【別紙1-3】企業間連携の概要'!$CJ$18:$CL$26,2,0),"○",""),"")</f>
        <v/>
      </c>
      <c r="D55" s="166" t="str">
        <f>IFERROR(IF(VLOOKUP(B55,'【別紙1-3】企業間連携の概要'!$CJ$18:$CL$26,3,0),"○",""),"")</f>
        <v/>
      </c>
      <c r="E55" s="248"/>
      <c r="F55" s="227">
        <f t="shared" si="38"/>
        <v>0.33333333333333331</v>
      </c>
      <c r="G55" s="168" t="str">
        <f t="shared" si="39"/>
        <v/>
      </c>
      <c r="H55" s="207" t="str">
        <f t="shared" si="39"/>
        <v/>
      </c>
      <c r="I55" s="168" t="str">
        <f t="shared" si="39"/>
        <v/>
      </c>
      <c r="J55" s="168" t="str">
        <f t="shared" si="39"/>
        <v/>
      </c>
      <c r="K55" s="178" t="str">
        <f t="shared" si="40"/>
        <v/>
      </c>
      <c r="L55" s="168" t="str">
        <f t="shared" si="41"/>
        <v/>
      </c>
      <c r="M55" s="168" t="str">
        <f t="shared" si="41"/>
        <v/>
      </c>
      <c r="N55" s="168" t="str">
        <f t="shared" si="41"/>
        <v/>
      </c>
      <c r="P55" s="159" t="b">
        <f>'【別紙1-3】企業間連携の概要'!CK26</f>
        <v>0</v>
      </c>
      <c r="Q55" s="159" t="str">
        <f t="shared" si="42"/>
        <v>の中小企業該当</v>
      </c>
      <c r="U55" s="221"/>
    </row>
    <row r="56" spans="1:21" ht="18" customHeight="1" thickTop="1">
      <c r="A56" s="169" t="s">
        <v>434</v>
      </c>
      <c r="B56" s="170"/>
      <c r="C56" s="169"/>
      <c r="D56" s="169"/>
      <c r="E56" s="169"/>
      <c r="F56" s="219"/>
      <c r="G56" s="186">
        <f t="shared" ref="G56:M56" si="43">SUM(G47:G55)</f>
        <v>0</v>
      </c>
      <c r="H56" s="208">
        <f t="shared" si="43"/>
        <v>0</v>
      </c>
      <c r="I56" s="186">
        <f t="shared" si="43"/>
        <v>0</v>
      </c>
      <c r="J56" s="186">
        <f t="shared" si="43"/>
        <v>0</v>
      </c>
      <c r="K56" s="176">
        <f t="shared" si="43"/>
        <v>0</v>
      </c>
      <c r="L56" s="186">
        <f t="shared" si="43"/>
        <v>0</v>
      </c>
      <c r="M56" s="186">
        <f t="shared" si="43"/>
        <v>0</v>
      </c>
      <c r="N56" s="155">
        <f t="shared" ref="N56" si="44">SUM(N47:N55)</f>
        <v>0</v>
      </c>
      <c r="U56" s="221"/>
    </row>
    <row r="57" spans="1:21">
      <c r="N57" s="171"/>
    </row>
  </sheetData>
  <sheetProtection algorithmName="SHA-512" hashValue="C/lP75/uTuhzgTOypxQKx7Gm5v0YPwNL9BkQ7Lq758JzyZZYS6zVtvL+u4SYJ9SPrGVl6pyEuJ68HO0jJFxrMA==" saltValue="8kygjbgXdwIr0dokIZlEIw==" spinCount="100000" sheet="1" objects="1" scenarios="1"/>
  <mergeCells count="1">
    <mergeCell ref="A1:N1"/>
  </mergeCells>
  <phoneticPr fontId="76"/>
  <dataValidations count="2">
    <dataValidation operator="lessThanOrEqual" allowBlank="1" showInputMessage="1" showErrorMessage="1" sqref="N20:N28 N6:N14" xr:uid="{FB5EC803-45E2-4687-B14E-F405676D3ED3}"/>
    <dataValidation type="decimal" operator="lessThanOrEqual" allowBlank="1" showInputMessage="1" showErrorMessage="1" errorTitle="上限額" error="R5年度の補助金上限額は2億円です。" sqref="N44 N30" xr:uid="{D9D1D736-D5BA-49B9-8354-DC88C1465DD1}">
      <formula1>200000000</formula1>
    </dataValidation>
  </dataValidations>
  <pageMargins left="0.70866141732283472" right="0.70866141732283472" top="0.15748031496062992" bottom="0.15748031496062992" header="0.31496062992125984" footer="0.31496062992125984"/>
  <pageSetup paperSize="8" scale="76" fitToWidth="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45B5-1739-4016-9E73-81E82B436EFC}">
  <dimension ref="A1:T13"/>
  <sheetViews>
    <sheetView workbookViewId="0"/>
  </sheetViews>
  <sheetFormatPr defaultRowHeight="13.5"/>
  <cols>
    <col min="2" max="2" width="3.125" customWidth="1"/>
    <col min="3" max="3" width="10.625" bestFit="1" customWidth="1"/>
    <col min="4" max="4" width="2.375" customWidth="1"/>
    <col min="6" max="6" width="2.875" customWidth="1"/>
    <col min="8" max="8" width="2.5" customWidth="1"/>
    <col min="10" max="10" width="2.125" customWidth="1"/>
    <col min="14" max="14" width="2.625" customWidth="1"/>
    <col min="15" max="15" width="8.375" customWidth="1"/>
    <col min="16" max="16" width="2.625" customWidth="1"/>
    <col min="17" max="17" width="20.875" customWidth="1"/>
  </cols>
  <sheetData>
    <row r="1" spans="1:20">
      <c r="A1" t="s">
        <v>348</v>
      </c>
      <c r="C1" t="s">
        <v>349</v>
      </c>
      <c r="E1" t="s">
        <v>350</v>
      </c>
      <c r="G1" t="s">
        <v>351</v>
      </c>
      <c r="I1" t="s">
        <v>352</v>
      </c>
      <c r="K1" t="s">
        <v>353</v>
      </c>
      <c r="M1" t="s">
        <v>354</v>
      </c>
      <c r="O1" t="s">
        <v>355</v>
      </c>
      <c r="Q1" t="s">
        <v>356</v>
      </c>
      <c r="R1" t="s">
        <v>357</v>
      </c>
      <c r="T1" t="s">
        <v>358</v>
      </c>
    </row>
    <row r="3" spans="1:20">
      <c r="A3">
        <v>1</v>
      </c>
      <c r="C3" t="s">
        <v>359</v>
      </c>
      <c r="E3" t="s">
        <v>360</v>
      </c>
      <c r="G3" t="s">
        <v>366</v>
      </c>
      <c r="I3" t="s">
        <v>361</v>
      </c>
      <c r="K3" t="s">
        <v>362</v>
      </c>
      <c r="M3" t="s">
        <v>366</v>
      </c>
      <c r="O3" t="s">
        <v>369</v>
      </c>
      <c r="Q3" t="s">
        <v>369</v>
      </c>
      <c r="R3" s="138" t="s">
        <v>363</v>
      </c>
      <c r="T3" t="s">
        <v>380</v>
      </c>
    </row>
    <row r="4" spans="1:20">
      <c r="A4">
        <v>4</v>
      </c>
      <c r="C4" t="s">
        <v>364</v>
      </c>
      <c r="E4" t="s">
        <v>365</v>
      </c>
      <c r="G4" t="s">
        <v>376</v>
      </c>
      <c r="I4" t="s">
        <v>367</v>
      </c>
      <c r="K4" t="s">
        <v>368</v>
      </c>
      <c r="M4" t="s">
        <v>374</v>
      </c>
      <c r="O4" t="s">
        <v>378</v>
      </c>
      <c r="R4" s="138" t="s">
        <v>370</v>
      </c>
      <c r="T4" t="s">
        <v>381</v>
      </c>
    </row>
    <row r="5" spans="1:20">
      <c r="A5">
        <v>5</v>
      </c>
      <c r="C5" t="s">
        <v>371</v>
      </c>
      <c r="E5" t="s">
        <v>371</v>
      </c>
      <c r="G5" t="s">
        <v>375</v>
      </c>
      <c r="K5" t="s">
        <v>372</v>
      </c>
      <c r="M5" t="s">
        <v>377</v>
      </c>
      <c r="O5" t="s">
        <v>379</v>
      </c>
      <c r="T5" t="s">
        <v>382</v>
      </c>
    </row>
    <row r="6" spans="1:20">
      <c r="A6">
        <v>9</v>
      </c>
      <c r="C6" t="s">
        <v>373</v>
      </c>
    </row>
    <row r="10" spans="1:20">
      <c r="E10" t="s">
        <v>399</v>
      </c>
    </row>
    <row r="11" spans="1:20">
      <c r="E11" t="s">
        <v>399</v>
      </c>
    </row>
    <row r="12" spans="1:20">
      <c r="E12" t="s">
        <v>399</v>
      </c>
    </row>
    <row r="13" spans="1:20">
      <c r="E13" t="s">
        <v>399</v>
      </c>
    </row>
  </sheetData>
  <phoneticPr fontId="33"/>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0644C-853E-4563-9D54-E65C9CACA5B2}">
  <sheetPr>
    <pageSetUpPr fitToPage="1"/>
  </sheetPr>
  <dimension ref="A1:AX48"/>
  <sheetViews>
    <sheetView workbookViewId="0"/>
  </sheetViews>
  <sheetFormatPr defaultColWidth="2.625" defaultRowHeight="13.5"/>
  <cols>
    <col min="1" max="17" width="2.625" style="122"/>
    <col min="18" max="18" width="3.125" style="122" customWidth="1"/>
    <col min="19" max="30" width="2.625" style="122"/>
    <col min="31" max="31" width="5.5" style="122" bestFit="1" customWidth="1"/>
    <col min="32" max="33" width="2.625" style="122"/>
    <col min="34" max="34" width="2.625" style="19" customWidth="1"/>
    <col min="35" max="35" width="13.875" style="19" hidden="1" customWidth="1"/>
    <col min="36" max="36" width="2.625" style="19" customWidth="1"/>
    <col min="37" max="37" width="10.5" style="122" hidden="1" customWidth="1"/>
    <col min="38" max="16384" width="2.625" style="122"/>
  </cols>
  <sheetData>
    <row r="1" spans="1:50" s="19" customFormat="1" ht="17.25">
      <c r="A1" s="119"/>
      <c r="B1" s="120" t="s">
        <v>316</v>
      </c>
    </row>
    <row r="2" spans="1:50" s="19" customFormat="1" ht="17.25">
      <c r="B2" s="121" t="s">
        <v>317</v>
      </c>
    </row>
    <row r="3" spans="1:50" s="19" customFormat="1"/>
    <row r="4" spans="1:50" s="19" customFormat="1" ht="24" customHeight="1">
      <c r="A4" s="42" t="s">
        <v>318</v>
      </c>
      <c r="B4" s="13"/>
      <c r="C4" s="13"/>
      <c r="D4" s="13"/>
      <c r="E4" s="13"/>
      <c r="F4" s="13"/>
      <c r="G4" s="13"/>
      <c r="H4"/>
      <c r="I4"/>
      <c r="J4"/>
      <c r="K4"/>
      <c r="L4"/>
      <c r="M4"/>
      <c r="N4"/>
      <c r="O4"/>
      <c r="P4"/>
      <c r="Q4"/>
      <c r="R4"/>
      <c r="S4" s="979" t="s">
        <v>401</v>
      </c>
      <c r="T4" s="979"/>
      <c r="U4" s="979"/>
      <c r="V4" s="979"/>
      <c r="W4" s="979"/>
      <c r="X4" s="980"/>
      <c r="Y4" s="981"/>
      <c r="Z4" s="981"/>
      <c r="AA4" s="981"/>
      <c r="AB4" s="981"/>
      <c r="AC4" s="981"/>
      <c r="AD4" s="981"/>
      <c r="AE4" s="981"/>
      <c r="AF4" s="981"/>
      <c r="AG4" s="981"/>
      <c r="AK4" s="122"/>
      <c r="AL4" s="122"/>
      <c r="AM4" s="122"/>
      <c r="AN4" s="122"/>
      <c r="AO4" s="122"/>
      <c r="AP4" s="122"/>
      <c r="AQ4" s="122"/>
      <c r="AR4" s="122"/>
      <c r="AS4" s="122"/>
      <c r="AT4" s="122"/>
      <c r="AU4" s="122"/>
      <c r="AV4" s="122"/>
      <c r="AW4" s="122"/>
      <c r="AX4" s="122"/>
    </row>
    <row r="5" spans="1:50" s="19" customFormat="1" ht="6.75" customHeight="1">
      <c r="H5" s="123"/>
      <c r="I5" s="124"/>
      <c r="J5" s="124"/>
      <c r="K5" s="124"/>
      <c r="L5" s="124"/>
      <c r="M5" s="124"/>
      <c r="N5" s="124"/>
      <c r="O5" s="124"/>
      <c r="P5" s="124"/>
      <c r="Q5" s="124"/>
      <c r="R5" s="124"/>
      <c r="S5" s="124"/>
      <c r="T5" s="124"/>
      <c r="U5" s="124"/>
      <c r="V5" s="124"/>
      <c r="W5" s="124"/>
      <c r="X5" s="125"/>
      <c r="Y5" s="125"/>
      <c r="Z5" s="125"/>
      <c r="AA5" s="125"/>
      <c r="AB5" s="125"/>
      <c r="AC5" s="126"/>
      <c r="AD5" s="126"/>
      <c r="AE5" s="126"/>
      <c r="AF5" s="126"/>
      <c r="AG5" s="126"/>
      <c r="AK5" s="122"/>
      <c r="AL5" s="122"/>
      <c r="AM5" s="122"/>
      <c r="AN5" s="122"/>
      <c r="AO5" s="122"/>
      <c r="AP5" s="122"/>
      <c r="AQ5" s="122"/>
      <c r="AR5" s="122"/>
      <c r="AS5" s="122"/>
      <c r="AT5" s="122"/>
      <c r="AU5" s="122"/>
      <c r="AV5" s="122"/>
      <c r="AW5" s="122"/>
      <c r="AX5" s="122"/>
    </row>
    <row r="6" spans="1:50" s="19" customFormat="1">
      <c r="A6" s="463" t="s">
        <v>319</v>
      </c>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K6" s="122"/>
      <c r="AL6" s="122"/>
      <c r="AM6" s="122"/>
      <c r="AN6" s="122"/>
      <c r="AO6" s="122"/>
      <c r="AP6" s="122"/>
      <c r="AQ6" s="122"/>
      <c r="AR6" s="122"/>
      <c r="AS6" s="122"/>
      <c r="AT6" s="122"/>
      <c r="AU6" s="122"/>
      <c r="AV6" s="122"/>
      <c r="AW6" s="122"/>
      <c r="AX6" s="122"/>
    </row>
    <row r="7" spans="1:50" s="19" customFormat="1">
      <c r="A7" s="982"/>
      <c r="B7" s="983"/>
      <c r="C7" s="983"/>
      <c r="D7" s="983"/>
      <c r="E7" s="983"/>
      <c r="F7" s="983"/>
      <c r="G7" s="983"/>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K7" s="122"/>
      <c r="AL7" s="122"/>
      <c r="AM7" s="122"/>
      <c r="AN7" s="122"/>
      <c r="AO7" s="122"/>
      <c r="AP7" s="122"/>
      <c r="AQ7" s="122"/>
      <c r="AR7" s="122"/>
      <c r="AS7" s="122"/>
      <c r="AT7" s="122"/>
      <c r="AU7" s="122"/>
      <c r="AV7" s="122"/>
      <c r="AW7" s="122"/>
      <c r="AX7" s="122"/>
    </row>
    <row r="8" spans="1:50" s="19" customFormat="1" ht="16.5" customHeight="1">
      <c r="A8" s="127"/>
      <c r="B8" s="984" t="s">
        <v>320</v>
      </c>
      <c r="C8" s="985"/>
      <c r="D8" s="985"/>
      <c r="E8" s="986"/>
      <c r="F8" s="993" t="s">
        <v>321</v>
      </c>
      <c r="G8" s="994"/>
      <c r="H8" s="994"/>
      <c r="I8" s="994"/>
      <c r="J8" s="994"/>
      <c r="K8" s="994"/>
      <c r="L8" s="995"/>
      <c r="M8" s="1002" t="s">
        <v>322</v>
      </c>
      <c r="N8" s="1003"/>
      <c r="O8" s="1003"/>
      <c r="P8" s="1003"/>
      <c r="Q8" s="1003"/>
      <c r="R8" s="1003"/>
      <c r="S8" s="1004"/>
      <c r="T8" s="993" t="s">
        <v>323</v>
      </c>
      <c r="U8" s="1011"/>
      <c r="V8" s="1011"/>
      <c r="W8" s="1011"/>
      <c r="X8" s="1011"/>
      <c r="Y8" s="1011"/>
      <c r="Z8" s="1012"/>
      <c r="AA8" s="1013" t="s">
        <v>324</v>
      </c>
      <c r="AB8" s="1014"/>
      <c r="AC8" s="1014"/>
      <c r="AD8" s="1014"/>
      <c r="AE8" s="1014"/>
      <c r="AF8" s="1014"/>
      <c r="AG8" s="1015"/>
      <c r="AK8" s="122"/>
      <c r="AL8" s="122"/>
      <c r="AM8" s="122"/>
      <c r="AN8" s="122"/>
      <c r="AO8" s="122"/>
      <c r="AP8" s="122"/>
      <c r="AQ8" s="122"/>
      <c r="AR8" s="122"/>
      <c r="AS8" s="122"/>
      <c r="AT8" s="122"/>
      <c r="AU8" s="122"/>
      <c r="AV8" s="122"/>
      <c r="AW8" s="122"/>
      <c r="AX8" s="122"/>
    </row>
    <row r="9" spans="1:50" s="19" customFormat="1" ht="17.100000000000001" customHeight="1">
      <c r="B9" s="987"/>
      <c r="C9" s="988"/>
      <c r="D9" s="988"/>
      <c r="E9" s="989"/>
      <c r="F9" s="996"/>
      <c r="G9" s="997"/>
      <c r="H9" s="997"/>
      <c r="I9" s="997"/>
      <c r="J9" s="997"/>
      <c r="K9" s="997"/>
      <c r="L9" s="998"/>
      <c r="M9" s="1005"/>
      <c r="N9" s="1006"/>
      <c r="O9" s="1006"/>
      <c r="P9" s="1006"/>
      <c r="Q9" s="1006"/>
      <c r="R9" s="1006"/>
      <c r="S9" s="1007"/>
      <c r="T9" s="1022" t="s">
        <v>325</v>
      </c>
      <c r="U9" s="1023"/>
      <c r="V9" s="1023"/>
      <c r="W9" s="1023"/>
      <c r="X9" s="1023"/>
      <c r="Y9" s="1023"/>
      <c r="Z9" s="1024"/>
      <c r="AA9" s="1016"/>
      <c r="AB9" s="1017"/>
      <c r="AC9" s="1017"/>
      <c r="AD9" s="1017"/>
      <c r="AE9" s="1017"/>
      <c r="AF9" s="1017"/>
      <c r="AG9" s="1018"/>
      <c r="AK9" s="122"/>
      <c r="AL9" s="122"/>
      <c r="AM9" s="122"/>
      <c r="AN9" s="122"/>
      <c r="AO9" s="122"/>
      <c r="AP9" s="122"/>
      <c r="AQ9" s="122"/>
      <c r="AR9" s="122"/>
      <c r="AS9" s="122"/>
      <c r="AT9" s="122"/>
      <c r="AU9" s="122"/>
      <c r="AV9" s="122"/>
      <c r="AW9" s="122"/>
      <c r="AX9" s="122"/>
    </row>
    <row r="10" spans="1:50" s="19" customFormat="1" ht="25.5" customHeight="1">
      <c r="B10" s="987"/>
      <c r="C10" s="988"/>
      <c r="D10" s="988"/>
      <c r="E10" s="989"/>
      <c r="F10" s="999"/>
      <c r="G10" s="1000"/>
      <c r="H10" s="1000"/>
      <c r="I10" s="1000"/>
      <c r="J10" s="1000"/>
      <c r="K10" s="1000"/>
      <c r="L10" s="1001"/>
      <c r="M10" s="1008"/>
      <c r="N10" s="1009"/>
      <c r="O10" s="1009"/>
      <c r="P10" s="1009"/>
      <c r="Q10" s="1009"/>
      <c r="R10" s="1009"/>
      <c r="S10" s="1010"/>
      <c r="T10" s="128"/>
      <c r="U10" s="129"/>
      <c r="V10" s="129"/>
      <c r="W10" s="129"/>
      <c r="X10" s="129"/>
      <c r="Y10" s="129"/>
      <c r="Z10" s="130"/>
      <c r="AA10" s="1019"/>
      <c r="AB10" s="1020"/>
      <c r="AC10" s="1020"/>
      <c r="AD10" s="1020"/>
      <c r="AE10" s="1020"/>
      <c r="AF10" s="1020"/>
      <c r="AG10" s="1021"/>
      <c r="AK10" s="122"/>
      <c r="AL10" s="122"/>
      <c r="AM10" s="122"/>
      <c r="AN10" s="122"/>
      <c r="AO10" s="122"/>
      <c r="AP10" s="122"/>
      <c r="AQ10" s="122"/>
      <c r="AR10" s="122"/>
      <c r="AS10" s="122"/>
      <c r="AT10" s="122"/>
      <c r="AU10" s="122"/>
      <c r="AV10" s="122"/>
      <c r="AW10" s="122"/>
      <c r="AX10" s="122"/>
    </row>
    <row r="11" spans="1:50" s="19" customFormat="1" ht="16.5" customHeight="1">
      <c r="B11" s="987"/>
      <c r="C11" s="988"/>
      <c r="D11" s="988"/>
      <c r="E11" s="989"/>
      <c r="F11" s="1025">
        <v>10000000</v>
      </c>
      <c r="G11" s="1025"/>
      <c r="H11" s="1025"/>
      <c r="I11" s="1025"/>
      <c r="J11" s="1025"/>
      <c r="K11" s="1025"/>
      <c r="L11" s="1025"/>
      <c r="M11" s="1025">
        <v>0</v>
      </c>
      <c r="N11" s="1025"/>
      <c r="O11" s="1025"/>
      <c r="P11" s="1025"/>
      <c r="Q11" s="1025"/>
      <c r="R11" s="1025"/>
      <c r="S11" s="1025"/>
      <c r="T11" s="1026">
        <f>$F$11-$M$11</f>
        <v>10000000</v>
      </c>
      <c r="U11" s="1027"/>
      <c r="V11" s="1027"/>
      <c r="W11" s="1027"/>
      <c r="X11" s="1027"/>
      <c r="Y11" s="1027"/>
      <c r="Z11" s="1028"/>
      <c r="AA11" s="1026">
        <v>10000000</v>
      </c>
      <c r="AB11" s="1027"/>
      <c r="AC11" s="1027"/>
      <c r="AD11" s="1027"/>
      <c r="AE11" s="1027"/>
      <c r="AF11" s="1027"/>
      <c r="AG11" s="1028"/>
      <c r="AK11" s="122"/>
      <c r="AL11" s="122"/>
      <c r="AM11" s="122"/>
      <c r="AN11" s="122"/>
      <c r="AO11" s="122"/>
      <c r="AP11" s="122"/>
      <c r="AQ11" s="122"/>
      <c r="AR11" s="122"/>
      <c r="AS11" s="122"/>
      <c r="AT11" s="122"/>
      <c r="AU11" s="122"/>
      <c r="AV11" s="122"/>
      <c r="AW11" s="122"/>
      <c r="AX11" s="122"/>
    </row>
    <row r="12" spans="1:50" s="19" customFormat="1" ht="17.100000000000001" customHeight="1">
      <c r="B12" s="987"/>
      <c r="C12" s="988"/>
      <c r="D12" s="988"/>
      <c r="E12" s="989"/>
      <c r="F12" s="1002" t="s">
        <v>326</v>
      </c>
      <c r="G12" s="1029"/>
      <c r="H12" s="1029"/>
      <c r="I12" s="1029"/>
      <c r="J12" s="1029"/>
      <c r="K12" s="1029"/>
      <c r="L12" s="1030"/>
      <c r="M12" s="1037" t="s">
        <v>327</v>
      </c>
      <c r="N12" s="1038"/>
      <c r="O12" s="1038"/>
      <c r="P12" s="1038"/>
      <c r="Q12" s="1038"/>
      <c r="R12" s="1038"/>
      <c r="S12" s="1039"/>
      <c r="T12" s="1046" t="s">
        <v>328</v>
      </c>
      <c r="U12" s="1047"/>
      <c r="V12" s="1047"/>
      <c r="W12" s="1047"/>
      <c r="X12" s="1047"/>
      <c r="Y12" s="1047"/>
      <c r="Z12" s="1048"/>
      <c r="AA12" s="1055" t="s">
        <v>396</v>
      </c>
      <c r="AB12" s="1056"/>
      <c r="AC12" s="1056"/>
      <c r="AD12" s="1056"/>
      <c r="AE12" s="1056"/>
      <c r="AF12" s="1056"/>
      <c r="AG12" s="1057"/>
      <c r="AK12" s="122"/>
      <c r="AL12" s="122"/>
      <c r="AM12" s="122"/>
      <c r="AN12" s="122"/>
      <c r="AO12" s="122"/>
      <c r="AP12" s="122"/>
      <c r="AQ12" s="122"/>
      <c r="AR12" s="122"/>
      <c r="AS12" s="122"/>
      <c r="AT12" s="122"/>
      <c r="AU12" s="122"/>
      <c r="AV12" s="122"/>
      <c r="AW12" s="122"/>
      <c r="AX12" s="122"/>
    </row>
    <row r="13" spans="1:50" s="19" customFormat="1" ht="24" customHeight="1">
      <c r="B13" s="987"/>
      <c r="C13" s="988"/>
      <c r="D13" s="988"/>
      <c r="E13" s="989"/>
      <c r="F13" s="1031"/>
      <c r="G13" s="1032"/>
      <c r="H13" s="1032"/>
      <c r="I13" s="1032"/>
      <c r="J13" s="1032"/>
      <c r="K13" s="1032"/>
      <c r="L13" s="1033"/>
      <c r="M13" s="1040"/>
      <c r="N13" s="1041"/>
      <c r="O13" s="1041"/>
      <c r="P13" s="1041"/>
      <c r="Q13" s="1041"/>
      <c r="R13" s="1041"/>
      <c r="S13" s="1042"/>
      <c r="T13" s="1049"/>
      <c r="U13" s="1050"/>
      <c r="V13" s="1050"/>
      <c r="W13" s="1050"/>
      <c r="X13" s="1050"/>
      <c r="Y13" s="1050"/>
      <c r="Z13" s="1051"/>
      <c r="AA13" s="1065" t="s">
        <v>398</v>
      </c>
      <c r="AB13" s="1066"/>
      <c r="AC13" s="1066"/>
      <c r="AD13" s="1066"/>
      <c r="AE13" s="143"/>
      <c r="AF13" s="141"/>
      <c r="AG13" s="139"/>
      <c r="AK13" s="142">
        <v>0.5</v>
      </c>
      <c r="AL13" s="122"/>
      <c r="AM13" s="122"/>
      <c r="AN13" s="122"/>
      <c r="AO13" s="122"/>
      <c r="AP13" s="122"/>
      <c r="AQ13" s="122"/>
      <c r="AR13" s="122"/>
      <c r="AS13" s="122"/>
      <c r="AT13" s="122"/>
      <c r="AU13" s="122"/>
      <c r="AV13" s="122"/>
      <c r="AW13" s="122"/>
      <c r="AX13" s="122"/>
    </row>
    <row r="14" spans="1:50" s="19" customFormat="1" ht="25.5" customHeight="1">
      <c r="B14" s="987"/>
      <c r="C14" s="988"/>
      <c r="D14" s="988"/>
      <c r="E14" s="989"/>
      <c r="F14" s="1034"/>
      <c r="G14" s="1035"/>
      <c r="H14" s="1035"/>
      <c r="I14" s="1035"/>
      <c r="J14" s="1035"/>
      <c r="K14" s="1035"/>
      <c r="L14" s="1036"/>
      <c r="M14" s="1043"/>
      <c r="N14" s="1044"/>
      <c r="O14" s="1044"/>
      <c r="P14" s="1044"/>
      <c r="Q14" s="1044"/>
      <c r="R14" s="1044"/>
      <c r="S14" s="1045"/>
      <c r="T14" s="1052"/>
      <c r="U14" s="1053"/>
      <c r="V14" s="1053"/>
      <c r="W14" s="1053"/>
      <c r="X14" s="1053"/>
      <c r="Y14" s="1053"/>
      <c r="Z14" s="1054"/>
      <c r="AA14" s="1062" t="s">
        <v>397</v>
      </c>
      <c r="AB14" s="1063"/>
      <c r="AC14" s="1063"/>
      <c r="AD14" s="1063"/>
      <c r="AE14" s="1063"/>
      <c r="AF14" s="1063"/>
      <c r="AG14" s="1064"/>
      <c r="AK14" s="142">
        <v>0.33333333333333331</v>
      </c>
      <c r="AL14" s="122"/>
      <c r="AM14" s="122"/>
      <c r="AN14" s="122"/>
      <c r="AO14" s="122"/>
      <c r="AP14" s="122"/>
      <c r="AQ14" s="122"/>
      <c r="AR14" s="122"/>
      <c r="AS14" s="122"/>
      <c r="AT14" s="122"/>
      <c r="AU14" s="122"/>
      <c r="AV14" s="122"/>
      <c r="AW14" s="122"/>
      <c r="AX14" s="122"/>
    </row>
    <row r="15" spans="1:50" s="19" customFormat="1" ht="16.5" customHeight="1">
      <c r="B15" s="990"/>
      <c r="C15" s="991"/>
      <c r="D15" s="991"/>
      <c r="E15" s="992"/>
      <c r="F15" s="1058" t="s">
        <v>329</v>
      </c>
      <c r="G15" s="1058"/>
      <c r="H15" s="1058"/>
      <c r="I15" s="1058"/>
      <c r="J15" s="1058"/>
      <c r="K15" s="1058"/>
      <c r="L15" s="1058"/>
      <c r="M15" s="1059">
        <f>IF(AA11&gt;F15,F15,AA11)</f>
        <v>10000000</v>
      </c>
      <c r="N15" s="1060"/>
      <c r="O15" s="1060"/>
      <c r="P15" s="1060"/>
      <c r="Q15" s="1060"/>
      <c r="R15" s="1060"/>
      <c r="S15" s="1061"/>
      <c r="T15" s="1026">
        <f>IF(T11&gt;M15,M15,T11)</f>
        <v>10000000</v>
      </c>
      <c r="U15" s="1027"/>
      <c r="V15" s="1027"/>
      <c r="W15" s="1027"/>
      <c r="X15" s="1027"/>
      <c r="Y15" s="1027"/>
      <c r="Z15" s="1028"/>
      <c r="AA15" s="1025">
        <f>ROUNDDOWN(AE13*T15,-3)</f>
        <v>0</v>
      </c>
      <c r="AB15" s="1025"/>
      <c r="AC15" s="1025"/>
      <c r="AD15" s="1025"/>
      <c r="AE15" s="1025"/>
      <c r="AF15" s="1025"/>
      <c r="AG15" s="1025"/>
      <c r="AK15" s="122"/>
      <c r="AL15" s="122"/>
      <c r="AM15" s="122"/>
      <c r="AN15" s="122"/>
      <c r="AO15" s="122"/>
      <c r="AP15" s="122"/>
      <c r="AQ15" s="122"/>
      <c r="AR15" s="122"/>
      <c r="AS15" s="122"/>
      <c r="AT15" s="122"/>
      <c r="AU15" s="122"/>
      <c r="AV15" s="122"/>
      <c r="AW15" s="122"/>
      <c r="AX15" s="122"/>
    </row>
    <row r="16" spans="1:50" s="19" customFormat="1" ht="51.75" customHeight="1" thickBot="1">
      <c r="B16" s="131"/>
      <c r="C16" s="132"/>
      <c r="D16" s="132"/>
      <c r="E16" s="132"/>
      <c r="F16" s="133"/>
      <c r="G16" s="134"/>
      <c r="H16" s="134"/>
      <c r="I16" s="134"/>
      <c r="J16" s="133"/>
      <c r="K16" s="133"/>
      <c r="L16" s="135"/>
      <c r="M16" s="1067" t="s">
        <v>394</v>
      </c>
      <c r="N16" s="1067"/>
      <c r="O16" s="1067"/>
      <c r="P16" s="1067"/>
      <c r="Q16" s="1067"/>
      <c r="R16" s="1067"/>
      <c r="S16" s="1067"/>
      <c r="T16" s="1067"/>
      <c r="U16" s="1067"/>
      <c r="V16" s="1067"/>
      <c r="W16" s="1067"/>
      <c r="X16" s="1067"/>
      <c r="Y16" s="1067"/>
      <c r="Z16" s="1067"/>
      <c r="AA16" s="1067"/>
      <c r="AB16" s="1067"/>
      <c r="AC16" s="1067"/>
      <c r="AD16" s="1067"/>
      <c r="AE16" s="1067"/>
      <c r="AF16" s="1067"/>
      <c r="AG16" s="1068"/>
    </row>
    <row r="17" spans="1:50" s="19" customFormat="1" ht="17.100000000000001" customHeight="1" thickTop="1">
      <c r="B17" s="1069" t="s">
        <v>330</v>
      </c>
      <c r="C17" s="1070"/>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1"/>
    </row>
    <row r="18" spans="1:50" s="19" customFormat="1" ht="17.100000000000001" customHeight="1">
      <c r="B18" s="1072" t="s">
        <v>331</v>
      </c>
      <c r="C18" s="1073"/>
      <c r="D18" s="1073"/>
      <c r="E18" s="1073"/>
      <c r="F18" s="1073"/>
      <c r="G18" s="1073"/>
      <c r="H18" s="1073"/>
      <c r="I18" s="1073"/>
      <c r="J18" s="1073"/>
      <c r="K18" s="1074" t="s">
        <v>332</v>
      </c>
      <c r="L18" s="1075"/>
      <c r="M18" s="1075"/>
      <c r="N18" s="1075"/>
      <c r="O18" s="1075"/>
      <c r="P18" s="1075"/>
      <c r="Q18" s="1075"/>
      <c r="R18" s="1076"/>
      <c r="S18" s="1074" t="s">
        <v>395</v>
      </c>
      <c r="T18" s="1075"/>
      <c r="U18" s="1075"/>
      <c r="V18" s="1075"/>
      <c r="W18" s="1075"/>
      <c r="X18" s="1075"/>
      <c r="Y18" s="1075"/>
      <c r="Z18" s="1075"/>
      <c r="AA18" s="1075"/>
      <c r="AB18" s="1075"/>
      <c r="AC18" s="1075"/>
      <c r="AD18" s="1075"/>
      <c r="AE18" s="1075"/>
      <c r="AF18" s="1075"/>
      <c r="AG18" s="1076"/>
      <c r="AK18" s="122"/>
      <c r="AL18" s="122"/>
      <c r="AM18" s="122"/>
      <c r="AN18" s="122"/>
      <c r="AO18" s="122"/>
      <c r="AP18" s="122"/>
      <c r="AQ18" s="122"/>
      <c r="AR18" s="122"/>
      <c r="AS18" s="122"/>
      <c r="AT18" s="122"/>
      <c r="AU18" s="122"/>
      <c r="AV18" s="122"/>
      <c r="AW18" s="122"/>
      <c r="AX18" s="122"/>
    </row>
    <row r="19" spans="1:50" s="19" customFormat="1" ht="17.100000000000001" customHeight="1">
      <c r="A19" s="122"/>
      <c r="B19" s="1077" t="s">
        <v>333</v>
      </c>
      <c r="C19" s="1078"/>
      <c r="D19" s="1078"/>
      <c r="E19" s="1078"/>
      <c r="F19" s="1078"/>
      <c r="G19" s="1078"/>
      <c r="H19" s="1078"/>
      <c r="I19" s="1078"/>
      <c r="J19" s="1079"/>
      <c r="K19" s="1080"/>
      <c r="L19" s="1081"/>
      <c r="M19" s="1081"/>
      <c r="N19" s="1081"/>
      <c r="O19" s="1081"/>
      <c r="P19" s="1081"/>
      <c r="Q19" s="1081"/>
      <c r="R19" s="1082"/>
      <c r="S19" s="1083"/>
      <c r="T19" s="1084"/>
      <c r="U19" s="1084"/>
      <c r="V19" s="1084"/>
      <c r="W19" s="1084"/>
      <c r="X19" s="1084"/>
      <c r="Y19" s="1084"/>
      <c r="Z19" s="1084"/>
      <c r="AA19" s="1084"/>
      <c r="AB19" s="1084"/>
      <c r="AC19" s="1084"/>
      <c r="AD19" s="1084"/>
      <c r="AE19" s="1084"/>
      <c r="AF19" s="1084"/>
      <c r="AG19" s="1085"/>
      <c r="AK19" s="122"/>
      <c r="AL19" s="122"/>
      <c r="AM19" s="122"/>
      <c r="AN19" s="122"/>
      <c r="AO19" s="122"/>
      <c r="AP19" s="122"/>
      <c r="AQ19" s="122"/>
      <c r="AR19" s="122"/>
      <c r="AS19" s="122"/>
      <c r="AT19" s="122"/>
      <c r="AU19" s="122"/>
      <c r="AV19" s="122"/>
      <c r="AW19" s="122"/>
      <c r="AX19" s="122"/>
    </row>
    <row r="20" spans="1:50" s="19" customFormat="1" ht="16.5" customHeight="1">
      <c r="A20" s="122"/>
      <c r="B20" s="1086"/>
      <c r="C20" s="1087"/>
      <c r="D20" s="1087"/>
      <c r="E20" s="1087"/>
      <c r="F20" s="1087"/>
      <c r="G20" s="1087"/>
      <c r="H20" s="1087"/>
      <c r="I20" s="1087"/>
      <c r="J20" s="1088"/>
      <c r="K20" s="1089"/>
      <c r="L20" s="1090"/>
      <c r="M20" s="1090"/>
      <c r="N20" s="1090"/>
      <c r="O20" s="1090"/>
      <c r="P20" s="1090"/>
      <c r="Q20" s="1090"/>
      <c r="R20" s="1091"/>
      <c r="S20" s="1092"/>
      <c r="T20" s="1093"/>
      <c r="U20" s="1093"/>
      <c r="V20" s="1093"/>
      <c r="W20" s="1093"/>
      <c r="X20" s="1093"/>
      <c r="Y20" s="1093"/>
      <c r="Z20" s="1093"/>
      <c r="AA20" s="1093"/>
      <c r="AB20" s="1093"/>
      <c r="AC20" s="1093"/>
      <c r="AD20" s="1093"/>
      <c r="AE20" s="1093"/>
      <c r="AF20" s="1093"/>
      <c r="AG20" s="1094"/>
      <c r="AK20" s="122"/>
      <c r="AL20" s="122"/>
      <c r="AM20" s="122"/>
      <c r="AN20" s="122"/>
      <c r="AO20" s="122"/>
      <c r="AP20" s="122"/>
      <c r="AQ20" s="122"/>
      <c r="AR20" s="122"/>
      <c r="AS20" s="122"/>
      <c r="AT20" s="122"/>
      <c r="AU20" s="122"/>
      <c r="AV20" s="122"/>
      <c r="AW20" s="122"/>
      <c r="AX20" s="122"/>
    </row>
    <row r="21" spans="1:50" s="19" customFormat="1" ht="17.100000000000001" customHeight="1">
      <c r="A21" s="122"/>
      <c r="B21" s="1086"/>
      <c r="C21" s="1087"/>
      <c r="D21" s="1087"/>
      <c r="E21" s="1087"/>
      <c r="F21" s="1087"/>
      <c r="G21" s="1087"/>
      <c r="H21" s="1087"/>
      <c r="I21" s="1087"/>
      <c r="J21" s="1088"/>
      <c r="K21" s="1089"/>
      <c r="L21" s="1090"/>
      <c r="M21" s="1090"/>
      <c r="N21" s="1090"/>
      <c r="O21" s="1090"/>
      <c r="P21" s="1090"/>
      <c r="Q21" s="1090"/>
      <c r="R21" s="1091"/>
      <c r="S21" s="1092"/>
      <c r="T21" s="1093"/>
      <c r="U21" s="1093"/>
      <c r="V21" s="1093"/>
      <c r="W21" s="1093"/>
      <c r="X21" s="1093"/>
      <c r="Y21" s="1093"/>
      <c r="Z21" s="1093"/>
      <c r="AA21" s="1093"/>
      <c r="AB21" s="1093"/>
      <c r="AC21" s="1093"/>
      <c r="AD21" s="1093"/>
      <c r="AE21" s="1093"/>
      <c r="AF21" s="1093"/>
      <c r="AG21" s="1094"/>
      <c r="AK21" s="122"/>
      <c r="AL21" s="122"/>
      <c r="AM21" s="122"/>
      <c r="AN21" s="122"/>
      <c r="AO21" s="122"/>
      <c r="AP21" s="122"/>
      <c r="AQ21" s="122"/>
      <c r="AR21" s="122"/>
      <c r="AS21" s="122"/>
      <c r="AT21" s="122"/>
      <c r="AU21" s="122"/>
      <c r="AV21" s="122"/>
      <c r="AW21" s="122"/>
      <c r="AX21" s="122"/>
    </row>
    <row r="22" spans="1:50" s="19" customFormat="1" ht="17.100000000000001" customHeight="1">
      <c r="A22" s="122"/>
      <c r="B22" s="1086"/>
      <c r="C22" s="1087"/>
      <c r="D22" s="1087"/>
      <c r="E22" s="1087"/>
      <c r="F22" s="1087"/>
      <c r="G22" s="1087"/>
      <c r="H22" s="1087"/>
      <c r="I22" s="1087"/>
      <c r="J22" s="1088"/>
      <c r="K22" s="1089"/>
      <c r="L22" s="1090"/>
      <c r="M22" s="1090"/>
      <c r="N22" s="1090"/>
      <c r="O22" s="1090"/>
      <c r="P22" s="1090"/>
      <c r="Q22" s="1090"/>
      <c r="R22" s="1091"/>
      <c r="S22" s="1092"/>
      <c r="T22" s="1093"/>
      <c r="U22" s="1093"/>
      <c r="V22" s="1093"/>
      <c r="W22" s="1093"/>
      <c r="X22" s="1093"/>
      <c r="Y22" s="1093"/>
      <c r="Z22" s="1093"/>
      <c r="AA22" s="1093"/>
      <c r="AB22" s="1093"/>
      <c r="AC22" s="1093"/>
      <c r="AD22" s="1093"/>
      <c r="AE22" s="1093"/>
      <c r="AF22" s="1093"/>
      <c r="AG22" s="1094"/>
      <c r="AK22" s="122"/>
      <c r="AL22" s="122"/>
      <c r="AM22" s="122"/>
      <c r="AN22" s="122"/>
      <c r="AO22" s="122"/>
      <c r="AP22" s="122"/>
      <c r="AQ22" s="122"/>
      <c r="AR22" s="122"/>
      <c r="AS22" s="122"/>
      <c r="AT22" s="122"/>
      <c r="AU22" s="122"/>
      <c r="AV22" s="122"/>
      <c r="AW22" s="122"/>
      <c r="AX22" s="122"/>
    </row>
    <row r="23" spans="1:50" s="19" customFormat="1" ht="17.100000000000001" customHeight="1">
      <c r="A23" s="122"/>
      <c r="B23" s="1086"/>
      <c r="C23" s="1087"/>
      <c r="D23" s="1087"/>
      <c r="E23" s="1087"/>
      <c r="F23" s="1087"/>
      <c r="G23" s="1087"/>
      <c r="H23" s="1087"/>
      <c r="I23" s="1087"/>
      <c r="J23" s="1088"/>
      <c r="K23" s="1089"/>
      <c r="L23" s="1090"/>
      <c r="M23" s="1090"/>
      <c r="N23" s="1090"/>
      <c r="O23" s="1090"/>
      <c r="P23" s="1090"/>
      <c r="Q23" s="1090"/>
      <c r="R23" s="1091"/>
      <c r="S23" s="1092"/>
      <c r="T23" s="1093"/>
      <c r="U23" s="1093"/>
      <c r="V23" s="1093"/>
      <c r="W23" s="1093"/>
      <c r="X23" s="1093"/>
      <c r="Y23" s="1093"/>
      <c r="Z23" s="1093"/>
      <c r="AA23" s="1093"/>
      <c r="AB23" s="1093"/>
      <c r="AC23" s="1093"/>
      <c r="AD23" s="1093"/>
      <c r="AE23" s="1093"/>
      <c r="AF23" s="1093"/>
      <c r="AG23" s="1094"/>
      <c r="AK23" s="122"/>
      <c r="AL23" s="122"/>
      <c r="AM23" s="122"/>
      <c r="AN23" s="122"/>
      <c r="AO23" s="122"/>
      <c r="AP23" s="122"/>
      <c r="AQ23" s="122"/>
      <c r="AR23" s="122"/>
      <c r="AS23" s="122"/>
      <c r="AT23" s="122"/>
      <c r="AU23" s="122"/>
      <c r="AV23" s="122"/>
      <c r="AW23" s="122"/>
      <c r="AX23" s="122"/>
    </row>
    <row r="24" spans="1:50" s="19" customFormat="1" ht="17.100000000000001" customHeight="1">
      <c r="A24" s="122"/>
      <c r="B24" s="1086"/>
      <c r="C24" s="1087"/>
      <c r="D24" s="1087"/>
      <c r="E24" s="1087"/>
      <c r="F24" s="1087"/>
      <c r="G24" s="1087"/>
      <c r="H24" s="1087"/>
      <c r="I24" s="1087"/>
      <c r="J24" s="1088"/>
      <c r="K24" s="1089"/>
      <c r="L24" s="1090"/>
      <c r="M24" s="1090"/>
      <c r="N24" s="1090"/>
      <c r="O24" s="1090"/>
      <c r="P24" s="1090"/>
      <c r="Q24" s="1090"/>
      <c r="R24" s="1091"/>
      <c r="S24" s="1092"/>
      <c r="T24" s="1093"/>
      <c r="U24" s="1093"/>
      <c r="V24" s="1093"/>
      <c r="W24" s="1093"/>
      <c r="X24" s="1093"/>
      <c r="Y24" s="1093"/>
      <c r="Z24" s="1093"/>
      <c r="AA24" s="1093"/>
      <c r="AB24" s="1093"/>
      <c r="AC24" s="1093"/>
      <c r="AD24" s="1093"/>
      <c r="AE24" s="1093"/>
      <c r="AF24" s="1093"/>
      <c r="AG24" s="1094"/>
      <c r="AK24" s="122"/>
      <c r="AL24" s="122"/>
      <c r="AM24" s="122"/>
      <c r="AN24" s="122"/>
      <c r="AO24" s="122"/>
      <c r="AP24" s="122"/>
      <c r="AQ24" s="122"/>
      <c r="AR24" s="122"/>
      <c r="AS24" s="122"/>
      <c r="AT24" s="122"/>
      <c r="AU24" s="122"/>
      <c r="AV24" s="122"/>
      <c r="AW24" s="122"/>
      <c r="AX24" s="122"/>
    </row>
    <row r="25" spans="1:50" s="19" customFormat="1" ht="17.100000000000001" customHeight="1">
      <c r="A25" s="122"/>
      <c r="B25" s="1086"/>
      <c r="C25" s="1087"/>
      <c r="D25" s="1087"/>
      <c r="E25" s="1087"/>
      <c r="F25" s="1087"/>
      <c r="G25" s="1087"/>
      <c r="H25" s="1087"/>
      <c r="I25" s="1087"/>
      <c r="J25" s="1088"/>
      <c r="K25" s="1089"/>
      <c r="L25" s="1090"/>
      <c r="M25" s="1090"/>
      <c r="N25" s="1090"/>
      <c r="O25" s="1090"/>
      <c r="P25" s="1090"/>
      <c r="Q25" s="1090"/>
      <c r="R25" s="1091"/>
      <c r="S25" s="1092"/>
      <c r="T25" s="1093"/>
      <c r="U25" s="1093"/>
      <c r="V25" s="1093"/>
      <c r="W25" s="1093"/>
      <c r="X25" s="1093"/>
      <c r="Y25" s="1093"/>
      <c r="Z25" s="1093"/>
      <c r="AA25" s="1093"/>
      <c r="AB25" s="1093"/>
      <c r="AC25" s="1093"/>
      <c r="AD25" s="1093"/>
      <c r="AE25" s="1093"/>
      <c r="AF25" s="1093"/>
      <c r="AG25" s="1094"/>
      <c r="AK25" s="122"/>
      <c r="AL25" s="122"/>
      <c r="AM25" s="122"/>
      <c r="AN25" s="122"/>
      <c r="AO25" s="122"/>
      <c r="AP25" s="122"/>
      <c r="AQ25" s="122"/>
      <c r="AR25" s="122"/>
      <c r="AS25" s="122"/>
      <c r="AT25" s="122"/>
      <c r="AU25" s="122"/>
      <c r="AV25" s="122"/>
      <c r="AW25" s="122"/>
      <c r="AX25" s="122"/>
    </row>
    <row r="26" spans="1:50" s="19" customFormat="1" ht="17.100000000000001" customHeight="1">
      <c r="A26" s="122"/>
      <c r="B26" s="1086" t="s">
        <v>334</v>
      </c>
      <c r="C26" s="1087"/>
      <c r="D26" s="1087"/>
      <c r="E26" s="1087"/>
      <c r="F26" s="1087"/>
      <c r="G26" s="1087"/>
      <c r="H26" s="1087"/>
      <c r="I26" s="1087"/>
      <c r="J26" s="1088"/>
      <c r="K26" s="1089"/>
      <c r="L26" s="1090"/>
      <c r="M26" s="1090"/>
      <c r="N26" s="1090"/>
      <c r="O26" s="1090"/>
      <c r="P26" s="1090"/>
      <c r="Q26" s="1090"/>
      <c r="R26" s="1091"/>
      <c r="S26" s="1092"/>
      <c r="T26" s="1093"/>
      <c r="U26" s="1093"/>
      <c r="V26" s="1093"/>
      <c r="W26" s="1093"/>
      <c r="X26" s="1093"/>
      <c r="Y26" s="1093"/>
      <c r="Z26" s="1093"/>
      <c r="AA26" s="1093"/>
      <c r="AB26" s="1093"/>
      <c r="AC26" s="1093"/>
      <c r="AD26" s="1093"/>
      <c r="AE26" s="1093"/>
      <c r="AF26" s="1093"/>
      <c r="AG26" s="1094"/>
      <c r="AK26" s="122"/>
      <c r="AL26" s="122"/>
      <c r="AM26" s="122"/>
      <c r="AN26" s="122"/>
      <c r="AO26" s="122"/>
      <c r="AP26" s="122"/>
      <c r="AQ26" s="122"/>
      <c r="AR26" s="122"/>
      <c r="AS26" s="122"/>
      <c r="AT26" s="122"/>
      <c r="AU26" s="122"/>
      <c r="AV26" s="122"/>
      <c r="AW26" s="122"/>
      <c r="AX26" s="122"/>
    </row>
    <row r="27" spans="1:50" s="19" customFormat="1" ht="17.100000000000001" customHeight="1">
      <c r="A27" s="122"/>
      <c r="B27" s="1086"/>
      <c r="C27" s="1087"/>
      <c r="D27" s="1087"/>
      <c r="E27" s="1087"/>
      <c r="F27" s="1087"/>
      <c r="G27" s="1087"/>
      <c r="H27" s="1087"/>
      <c r="I27" s="1087"/>
      <c r="J27" s="1088"/>
      <c r="K27" s="1089"/>
      <c r="L27" s="1090"/>
      <c r="M27" s="1090"/>
      <c r="N27" s="1090"/>
      <c r="O27" s="1090"/>
      <c r="P27" s="1090"/>
      <c r="Q27" s="1090"/>
      <c r="R27" s="1091"/>
      <c r="S27" s="1092"/>
      <c r="T27" s="1093"/>
      <c r="U27" s="1093"/>
      <c r="V27" s="1093"/>
      <c r="W27" s="1093"/>
      <c r="X27" s="1093"/>
      <c r="Y27" s="1093"/>
      <c r="Z27" s="1093"/>
      <c r="AA27" s="1093"/>
      <c r="AB27" s="1093"/>
      <c r="AC27" s="1093"/>
      <c r="AD27" s="1093"/>
      <c r="AE27" s="1093"/>
      <c r="AF27" s="1093"/>
      <c r="AG27" s="1094"/>
      <c r="AK27" s="122"/>
      <c r="AL27" s="122"/>
      <c r="AM27" s="122"/>
      <c r="AN27" s="122"/>
      <c r="AO27" s="122"/>
      <c r="AP27" s="122"/>
      <c r="AQ27" s="122"/>
      <c r="AR27" s="122"/>
      <c r="AS27" s="122"/>
      <c r="AT27" s="122"/>
      <c r="AU27" s="122"/>
      <c r="AV27" s="122"/>
      <c r="AW27" s="122"/>
      <c r="AX27" s="122"/>
    </row>
    <row r="28" spans="1:50" s="19" customFormat="1" ht="17.100000000000001" customHeight="1">
      <c r="A28" s="122"/>
      <c r="B28" s="1086"/>
      <c r="C28" s="1087"/>
      <c r="D28" s="1087"/>
      <c r="E28" s="1087"/>
      <c r="F28" s="1087"/>
      <c r="G28" s="1087"/>
      <c r="H28" s="1087"/>
      <c r="I28" s="1087"/>
      <c r="J28" s="1088"/>
      <c r="K28" s="1089"/>
      <c r="L28" s="1090"/>
      <c r="M28" s="1090"/>
      <c r="N28" s="1090"/>
      <c r="O28" s="1090"/>
      <c r="P28" s="1090"/>
      <c r="Q28" s="1090"/>
      <c r="R28" s="1091"/>
      <c r="S28" s="1092"/>
      <c r="T28" s="1093"/>
      <c r="U28" s="1093"/>
      <c r="V28" s="1093"/>
      <c r="W28" s="1093"/>
      <c r="X28" s="1093"/>
      <c r="Y28" s="1093"/>
      <c r="Z28" s="1093"/>
      <c r="AA28" s="1093"/>
      <c r="AB28" s="1093"/>
      <c r="AC28" s="1093"/>
      <c r="AD28" s="1093"/>
      <c r="AE28" s="1093"/>
      <c r="AF28" s="1093"/>
      <c r="AG28" s="1094"/>
      <c r="AK28" s="122"/>
      <c r="AL28" s="122"/>
      <c r="AM28" s="122"/>
      <c r="AN28" s="122"/>
      <c r="AO28" s="122"/>
      <c r="AP28" s="122"/>
      <c r="AQ28" s="122"/>
      <c r="AR28" s="122"/>
      <c r="AS28" s="122"/>
      <c r="AT28" s="122"/>
      <c r="AU28" s="122"/>
      <c r="AV28" s="122"/>
      <c r="AW28" s="122"/>
      <c r="AX28" s="122"/>
    </row>
    <row r="29" spans="1:50" s="19" customFormat="1" ht="16.5" customHeight="1">
      <c r="A29" s="122"/>
      <c r="B29" s="1086"/>
      <c r="C29" s="1087"/>
      <c r="D29" s="1087"/>
      <c r="E29" s="1087"/>
      <c r="F29" s="1087"/>
      <c r="G29" s="1087"/>
      <c r="H29" s="1087"/>
      <c r="I29" s="1087"/>
      <c r="J29" s="1088"/>
      <c r="K29" s="1089"/>
      <c r="L29" s="1090"/>
      <c r="M29" s="1090"/>
      <c r="N29" s="1090"/>
      <c r="O29" s="1090"/>
      <c r="P29" s="1090"/>
      <c r="Q29" s="1090"/>
      <c r="R29" s="1091"/>
      <c r="S29" s="1092"/>
      <c r="T29" s="1093"/>
      <c r="U29" s="1093"/>
      <c r="V29" s="1093"/>
      <c r="W29" s="1093"/>
      <c r="X29" s="1093"/>
      <c r="Y29" s="1093"/>
      <c r="Z29" s="1093"/>
      <c r="AA29" s="1093"/>
      <c r="AB29" s="1093"/>
      <c r="AC29" s="1093"/>
      <c r="AD29" s="1093"/>
      <c r="AE29" s="1093"/>
      <c r="AF29" s="1093"/>
      <c r="AG29" s="1094"/>
      <c r="AK29" s="122"/>
      <c r="AL29" s="122"/>
      <c r="AM29" s="122"/>
      <c r="AN29" s="122"/>
      <c r="AO29" s="122"/>
      <c r="AP29" s="122"/>
      <c r="AQ29" s="122"/>
      <c r="AR29" s="122"/>
      <c r="AS29" s="122"/>
      <c r="AT29" s="122"/>
      <c r="AU29" s="122"/>
      <c r="AV29" s="122"/>
      <c r="AW29" s="122"/>
      <c r="AX29" s="122"/>
    </row>
    <row r="30" spans="1:50" ht="17.100000000000001" customHeight="1">
      <c r="B30" s="1086"/>
      <c r="C30" s="1087"/>
      <c r="D30" s="1087"/>
      <c r="E30" s="1087"/>
      <c r="F30" s="1087"/>
      <c r="G30" s="1087"/>
      <c r="H30" s="1087"/>
      <c r="I30" s="1087"/>
      <c r="J30" s="1088"/>
      <c r="K30" s="1089"/>
      <c r="L30" s="1090"/>
      <c r="M30" s="1090"/>
      <c r="N30" s="1090"/>
      <c r="O30" s="1090"/>
      <c r="P30" s="1090"/>
      <c r="Q30" s="1090"/>
      <c r="R30" s="1091"/>
      <c r="S30" s="1092"/>
      <c r="T30" s="1093"/>
      <c r="U30" s="1093"/>
      <c r="V30" s="1093"/>
      <c r="W30" s="1093"/>
      <c r="X30" s="1093"/>
      <c r="Y30" s="1093"/>
      <c r="Z30" s="1093"/>
      <c r="AA30" s="1093"/>
      <c r="AB30" s="1093"/>
      <c r="AC30" s="1093"/>
      <c r="AD30" s="1093"/>
      <c r="AE30" s="1093"/>
      <c r="AF30" s="1093"/>
      <c r="AG30" s="1094"/>
    </row>
    <row r="31" spans="1:50" ht="17.100000000000001" customHeight="1">
      <c r="B31" s="1086"/>
      <c r="C31" s="1087"/>
      <c r="D31" s="1087"/>
      <c r="E31" s="1087"/>
      <c r="F31" s="1087"/>
      <c r="G31" s="1087"/>
      <c r="H31" s="1087"/>
      <c r="I31" s="1087"/>
      <c r="J31" s="1088"/>
      <c r="K31" s="1089"/>
      <c r="L31" s="1090"/>
      <c r="M31" s="1090"/>
      <c r="N31" s="1090"/>
      <c r="O31" s="1090"/>
      <c r="P31" s="1090"/>
      <c r="Q31" s="1090"/>
      <c r="R31" s="1091"/>
      <c r="S31" s="1092"/>
      <c r="T31" s="1093"/>
      <c r="U31" s="1093"/>
      <c r="V31" s="1093"/>
      <c r="W31" s="1093"/>
      <c r="X31" s="1093"/>
      <c r="Y31" s="1093"/>
      <c r="Z31" s="1093"/>
      <c r="AA31" s="1093"/>
      <c r="AB31" s="1093"/>
      <c r="AC31" s="1093"/>
      <c r="AD31" s="1093"/>
      <c r="AE31" s="1093"/>
      <c r="AF31" s="1093"/>
      <c r="AG31" s="1094"/>
    </row>
    <row r="32" spans="1:50" ht="17.100000000000001" customHeight="1">
      <c r="B32" s="1086"/>
      <c r="C32" s="1087"/>
      <c r="D32" s="1087"/>
      <c r="E32" s="1087"/>
      <c r="F32" s="1087"/>
      <c r="G32" s="1087"/>
      <c r="H32" s="1087"/>
      <c r="I32" s="1087"/>
      <c r="J32" s="1088"/>
      <c r="K32" s="1089"/>
      <c r="L32" s="1090"/>
      <c r="M32" s="1090"/>
      <c r="N32" s="1090"/>
      <c r="O32" s="1090"/>
      <c r="P32" s="1090"/>
      <c r="Q32" s="1090"/>
      <c r="R32" s="1091"/>
      <c r="S32" s="1092"/>
      <c r="T32" s="1093"/>
      <c r="U32" s="1093"/>
      <c r="V32" s="1093"/>
      <c r="W32" s="1093"/>
      <c r="X32" s="1093"/>
      <c r="Y32" s="1093"/>
      <c r="Z32" s="1093"/>
      <c r="AA32" s="1093"/>
      <c r="AB32" s="1093"/>
      <c r="AC32" s="1093"/>
      <c r="AD32" s="1093"/>
      <c r="AE32" s="1093"/>
      <c r="AF32" s="1093"/>
      <c r="AG32" s="1094"/>
    </row>
    <row r="33" spans="1:50" ht="17.100000000000001" customHeight="1">
      <c r="B33" s="1086" t="s">
        <v>335</v>
      </c>
      <c r="C33" s="1087"/>
      <c r="D33" s="1087"/>
      <c r="E33" s="1087"/>
      <c r="F33" s="1087"/>
      <c r="G33" s="1087"/>
      <c r="H33" s="1087"/>
      <c r="I33" s="1087"/>
      <c r="J33" s="1088"/>
      <c r="K33" s="1089"/>
      <c r="L33" s="1090"/>
      <c r="M33" s="1090"/>
      <c r="N33" s="1090"/>
      <c r="O33" s="1090"/>
      <c r="P33" s="1090"/>
      <c r="Q33" s="1090"/>
      <c r="R33" s="1091"/>
      <c r="S33" s="1092"/>
      <c r="T33" s="1093"/>
      <c r="U33" s="1093"/>
      <c r="V33" s="1093"/>
      <c r="W33" s="1093"/>
      <c r="X33" s="1093"/>
      <c r="Y33" s="1093"/>
      <c r="Z33" s="1093"/>
      <c r="AA33" s="1093"/>
      <c r="AB33" s="1093"/>
      <c r="AC33" s="1093"/>
      <c r="AD33" s="1093"/>
      <c r="AE33" s="1093"/>
      <c r="AF33" s="1093"/>
      <c r="AG33" s="1094"/>
    </row>
    <row r="34" spans="1:50" ht="17.100000000000001" customHeight="1">
      <c r="B34" s="1086"/>
      <c r="C34" s="1087"/>
      <c r="D34" s="1087"/>
      <c r="E34" s="1087"/>
      <c r="F34" s="1087"/>
      <c r="G34" s="1087"/>
      <c r="H34" s="1087"/>
      <c r="I34" s="1087"/>
      <c r="J34" s="1088"/>
      <c r="K34" s="1089"/>
      <c r="L34" s="1090"/>
      <c r="M34" s="1090"/>
      <c r="N34" s="1090"/>
      <c r="O34" s="1090"/>
      <c r="P34" s="1090"/>
      <c r="Q34" s="1090"/>
      <c r="R34" s="1091"/>
      <c r="S34" s="1092"/>
      <c r="T34" s="1093"/>
      <c r="U34" s="1093"/>
      <c r="V34" s="1093"/>
      <c r="W34" s="1093"/>
      <c r="X34" s="1093"/>
      <c r="Y34" s="1093"/>
      <c r="Z34" s="1093"/>
      <c r="AA34" s="1093"/>
      <c r="AB34" s="1093"/>
      <c r="AC34" s="1093"/>
      <c r="AD34" s="1093"/>
      <c r="AE34" s="1093"/>
      <c r="AF34" s="1093"/>
      <c r="AG34" s="1094"/>
      <c r="AX34" s="136"/>
    </row>
    <row r="35" spans="1:50" ht="17.100000000000001" customHeight="1">
      <c r="B35" s="1086"/>
      <c r="C35" s="1087"/>
      <c r="D35" s="1087"/>
      <c r="E35" s="1087"/>
      <c r="F35" s="1087"/>
      <c r="G35" s="1087"/>
      <c r="H35" s="1087"/>
      <c r="I35" s="1087"/>
      <c r="J35" s="1088"/>
      <c r="K35" s="1089"/>
      <c r="L35" s="1090"/>
      <c r="M35" s="1090"/>
      <c r="N35" s="1090"/>
      <c r="O35" s="1090"/>
      <c r="P35" s="1090"/>
      <c r="Q35" s="1090"/>
      <c r="R35" s="1091"/>
      <c r="S35" s="1092"/>
      <c r="T35" s="1093"/>
      <c r="U35" s="1093"/>
      <c r="V35" s="1093"/>
      <c r="W35" s="1093"/>
      <c r="X35" s="1093"/>
      <c r="Y35" s="1093"/>
      <c r="Z35" s="1093"/>
      <c r="AA35" s="1093"/>
      <c r="AB35" s="1093"/>
      <c r="AC35" s="1093"/>
      <c r="AD35" s="1093"/>
      <c r="AE35" s="1093"/>
      <c r="AF35" s="1093"/>
      <c r="AG35" s="1094"/>
    </row>
    <row r="36" spans="1:50" ht="17.100000000000001" customHeight="1">
      <c r="B36" s="1086"/>
      <c r="C36" s="1087"/>
      <c r="D36" s="1087"/>
      <c r="E36" s="1087"/>
      <c r="F36" s="1087"/>
      <c r="G36" s="1087"/>
      <c r="H36" s="1087"/>
      <c r="I36" s="1087"/>
      <c r="J36" s="1088"/>
      <c r="K36" s="1089"/>
      <c r="L36" s="1090"/>
      <c r="M36" s="1090"/>
      <c r="N36" s="1090"/>
      <c r="O36" s="1090"/>
      <c r="P36" s="1090"/>
      <c r="Q36" s="1090"/>
      <c r="R36" s="1091"/>
      <c r="S36" s="1092"/>
      <c r="T36" s="1093"/>
      <c r="U36" s="1093"/>
      <c r="V36" s="1093"/>
      <c r="W36" s="1093"/>
      <c r="X36" s="1093"/>
      <c r="Y36" s="1093"/>
      <c r="Z36" s="1093"/>
      <c r="AA36" s="1093"/>
      <c r="AB36" s="1093"/>
      <c r="AC36" s="1093"/>
      <c r="AD36" s="1093"/>
      <c r="AE36" s="1093"/>
      <c r="AF36" s="1093"/>
      <c r="AG36" s="1094"/>
    </row>
    <row r="37" spans="1:50" ht="17.100000000000001" customHeight="1">
      <c r="B37" s="1086"/>
      <c r="C37" s="1087"/>
      <c r="D37" s="1087"/>
      <c r="E37" s="1087"/>
      <c r="F37" s="1087"/>
      <c r="G37" s="1087"/>
      <c r="H37" s="1087"/>
      <c r="I37" s="1087"/>
      <c r="J37" s="1088"/>
      <c r="K37" s="1089"/>
      <c r="L37" s="1090"/>
      <c r="M37" s="1090"/>
      <c r="N37" s="1090"/>
      <c r="O37" s="1090"/>
      <c r="P37" s="1090"/>
      <c r="Q37" s="1090"/>
      <c r="R37" s="1091"/>
      <c r="S37" s="1092"/>
      <c r="T37" s="1093"/>
      <c r="U37" s="1093"/>
      <c r="V37" s="1093"/>
      <c r="W37" s="1093"/>
      <c r="X37" s="1093"/>
      <c r="Y37" s="1093"/>
      <c r="Z37" s="1093"/>
      <c r="AA37" s="1093"/>
      <c r="AB37" s="1093"/>
      <c r="AC37" s="1093"/>
      <c r="AD37" s="1093"/>
      <c r="AE37" s="1093"/>
      <c r="AF37" s="1093"/>
      <c r="AG37" s="1094"/>
    </row>
    <row r="38" spans="1:50" ht="17.100000000000001" customHeight="1">
      <c r="B38" s="1086"/>
      <c r="C38" s="1087"/>
      <c r="D38" s="1087"/>
      <c r="E38" s="1087"/>
      <c r="F38" s="1087"/>
      <c r="G38" s="1087"/>
      <c r="H38" s="1087"/>
      <c r="I38" s="1087"/>
      <c r="J38" s="1088"/>
      <c r="K38" s="1089"/>
      <c r="L38" s="1090"/>
      <c r="M38" s="1090"/>
      <c r="N38" s="1090"/>
      <c r="O38" s="1090"/>
      <c r="P38" s="1090"/>
      <c r="Q38" s="1090"/>
      <c r="R38" s="1091"/>
      <c r="S38" s="1092"/>
      <c r="T38" s="1093"/>
      <c r="U38" s="1093"/>
      <c r="V38" s="1093"/>
      <c r="W38" s="1093"/>
      <c r="X38" s="1093"/>
      <c r="Y38" s="1093"/>
      <c r="Z38" s="1093"/>
      <c r="AA38" s="1093"/>
      <c r="AB38" s="1093"/>
      <c r="AC38" s="1093"/>
      <c r="AD38" s="1093"/>
      <c r="AE38" s="1093"/>
      <c r="AF38" s="1093"/>
      <c r="AG38" s="1094"/>
    </row>
    <row r="39" spans="1:50" ht="18.75" customHeight="1" thickBot="1">
      <c r="B39" s="1095" t="s">
        <v>336</v>
      </c>
      <c r="C39" s="1096"/>
      <c r="D39" s="1096"/>
      <c r="E39" s="1096"/>
      <c r="F39" s="1096"/>
      <c r="G39" s="1096"/>
      <c r="H39" s="1096"/>
      <c r="I39" s="1096"/>
      <c r="J39" s="1097"/>
      <c r="K39" s="1098">
        <f>SUM(K19:R38)</f>
        <v>0</v>
      </c>
      <c r="L39" s="1099"/>
      <c r="M39" s="1099"/>
      <c r="N39" s="1099"/>
      <c r="O39" s="1099"/>
      <c r="P39" s="1099"/>
      <c r="Q39" s="1099"/>
      <c r="R39" s="1100"/>
      <c r="S39" s="1101"/>
      <c r="T39" s="1102"/>
      <c r="U39" s="1102"/>
      <c r="V39" s="1102"/>
      <c r="W39" s="1102"/>
      <c r="X39" s="1102"/>
      <c r="Y39" s="1102"/>
      <c r="Z39" s="1102"/>
      <c r="AA39" s="1102"/>
      <c r="AB39" s="1102"/>
      <c r="AC39" s="1102"/>
      <c r="AD39" s="1102"/>
      <c r="AE39" s="1102"/>
      <c r="AF39" s="1102"/>
      <c r="AG39" s="1103"/>
    </row>
    <row r="40" spans="1:50" s="8" customFormat="1" ht="16.5" customHeight="1" thickTop="1">
      <c r="A40" s="122"/>
      <c r="B40" s="1104" t="s">
        <v>337</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6"/>
    </row>
    <row r="41" spans="1:50" s="8" customFormat="1" ht="16.5" customHeight="1">
      <c r="A41" s="122"/>
      <c r="B41" s="1107" t="s">
        <v>338</v>
      </c>
      <c r="C41" s="1108"/>
      <c r="D41" s="1108"/>
      <c r="E41" s="1108"/>
      <c r="F41" s="1108"/>
      <c r="G41" s="1108"/>
      <c r="H41" s="1108"/>
      <c r="I41" s="1108"/>
      <c r="J41" s="1109"/>
      <c r="K41" s="1107" t="s">
        <v>339</v>
      </c>
      <c r="L41" s="1108"/>
      <c r="M41" s="1108"/>
      <c r="N41" s="1108"/>
      <c r="O41" s="1108"/>
      <c r="P41" s="1109"/>
      <c r="Q41" s="1107" t="s">
        <v>340</v>
      </c>
      <c r="R41" s="1109"/>
      <c r="S41" s="1107" t="s">
        <v>341</v>
      </c>
      <c r="T41" s="1108"/>
      <c r="U41" s="1108"/>
      <c r="V41" s="1108"/>
      <c r="W41" s="1109"/>
      <c r="X41" s="1107" t="s">
        <v>342</v>
      </c>
      <c r="Y41" s="1108"/>
      <c r="Z41" s="1108"/>
      <c r="AA41" s="1108"/>
      <c r="AB41" s="1108"/>
      <c r="AC41" s="1109"/>
      <c r="AD41" s="1107" t="s">
        <v>343</v>
      </c>
      <c r="AE41" s="1108"/>
      <c r="AF41" s="1108"/>
      <c r="AG41" s="1109"/>
    </row>
    <row r="42" spans="1:50" s="8" customFormat="1" ht="16.5" customHeight="1">
      <c r="A42" s="122"/>
      <c r="B42" s="1092"/>
      <c r="C42" s="1093"/>
      <c r="D42" s="1093"/>
      <c r="E42" s="1093"/>
      <c r="F42" s="1093"/>
      <c r="G42" s="1093"/>
      <c r="H42" s="1093"/>
      <c r="I42" s="1093"/>
      <c r="J42" s="1093"/>
      <c r="K42" s="1083"/>
      <c r="L42" s="1084"/>
      <c r="M42" s="1084"/>
      <c r="N42" s="1084"/>
      <c r="O42" s="1084"/>
      <c r="P42" s="1085"/>
      <c r="Q42" s="1110"/>
      <c r="R42" s="1111"/>
      <c r="S42" s="1112"/>
      <c r="T42" s="1113"/>
      <c r="U42" s="1113"/>
      <c r="V42" s="1113"/>
      <c r="W42" s="1114"/>
      <c r="X42" s="1115">
        <f>Q42*S42</f>
        <v>0</v>
      </c>
      <c r="Y42" s="1116"/>
      <c r="Z42" s="1116"/>
      <c r="AA42" s="1116"/>
      <c r="AB42" s="1116"/>
      <c r="AC42" s="1117"/>
      <c r="AD42" s="1110"/>
      <c r="AE42" s="1118"/>
      <c r="AF42" s="1118"/>
      <c r="AG42" s="1111"/>
    </row>
    <row r="43" spans="1:50" s="8" customFormat="1" ht="16.5" customHeight="1">
      <c r="A43" s="122"/>
      <c r="B43" s="1092"/>
      <c r="C43" s="1093"/>
      <c r="D43" s="1093"/>
      <c r="E43" s="1093"/>
      <c r="F43" s="1093"/>
      <c r="G43" s="1093"/>
      <c r="H43" s="1093"/>
      <c r="I43" s="1093"/>
      <c r="J43" s="1093"/>
      <c r="K43" s="1092"/>
      <c r="L43" s="1093"/>
      <c r="M43" s="1093"/>
      <c r="N43" s="1093"/>
      <c r="O43" s="1093"/>
      <c r="P43" s="1094"/>
      <c r="Q43" s="1119"/>
      <c r="R43" s="1120"/>
      <c r="S43" s="1121"/>
      <c r="T43" s="1122"/>
      <c r="U43" s="1122"/>
      <c r="V43" s="1122"/>
      <c r="W43" s="1123"/>
      <c r="X43" s="1124">
        <f>Q43*S43</f>
        <v>0</v>
      </c>
      <c r="Y43" s="1125"/>
      <c r="Z43" s="1125"/>
      <c r="AA43" s="1125"/>
      <c r="AB43" s="1125"/>
      <c r="AC43" s="1126"/>
      <c r="AD43" s="1119"/>
      <c r="AE43" s="1127"/>
      <c r="AF43" s="1127"/>
      <c r="AG43" s="1120"/>
    </row>
    <row r="44" spans="1:50" s="8" customFormat="1" ht="16.5" customHeight="1">
      <c r="A44" s="122"/>
      <c r="B44" s="1092"/>
      <c r="C44" s="1093"/>
      <c r="D44" s="1093"/>
      <c r="E44" s="1093"/>
      <c r="F44" s="1093"/>
      <c r="G44" s="1093"/>
      <c r="H44" s="1093"/>
      <c r="I44" s="1093"/>
      <c r="J44" s="1093"/>
      <c r="K44" s="1092"/>
      <c r="L44" s="1093"/>
      <c r="M44" s="1093"/>
      <c r="N44" s="1093"/>
      <c r="O44" s="1093"/>
      <c r="P44" s="1094"/>
      <c r="Q44" s="1119"/>
      <c r="R44" s="1120"/>
      <c r="S44" s="1121"/>
      <c r="T44" s="1122"/>
      <c r="U44" s="1122"/>
      <c r="V44" s="1122"/>
      <c r="W44" s="1123"/>
      <c r="X44" s="1124">
        <f>Q44*S44</f>
        <v>0</v>
      </c>
      <c r="Y44" s="1125"/>
      <c r="Z44" s="1125"/>
      <c r="AA44" s="1125"/>
      <c r="AB44" s="1125"/>
      <c r="AC44" s="1126"/>
      <c r="AD44" s="1119"/>
      <c r="AE44" s="1127"/>
      <c r="AF44" s="1127"/>
      <c r="AG44" s="1120"/>
    </row>
    <row r="45" spans="1:50" s="8" customFormat="1" ht="16.5" customHeight="1">
      <c r="A45" s="122"/>
      <c r="B45" s="1092"/>
      <c r="C45" s="1093"/>
      <c r="D45" s="1093"/>
      <c r="E45" s="1093"/>
      <c r="F45" s="1093"/>
      <c r="G45" s="1093"/>
      <c r="H45" s="1093"/>
      <c r="I45" s="1093"/>
      <c r="J45" s="1093"/>
      <c r="K45" s="1092"/>
      <c r="L45" s="1093"/>
      <c r="M45" s="1093"/>
      <c r="N45" s="1093"/>
      <c r="O45" s="1093"/>
      <c r="P45" s="1094"/>
      <c r="Q45" s="1119"/>
      <c r="R45" s="1120"/>
      <c r="S45" s="1121"/>
      <c r="T45" s="1122"/>
      <c r="U45" s="1122"/>
      <c r="V45" s="1122"/>
      <c r="W45" s="1123"/>
      <c r="X45" s="1124">
        <f>Q45*S45</f>
        <v>0</v>
      </c>
      <c r="Y45" s="1125"/>
      <c r="Z45" s="1125"/>
      <c r="AA45" s="1125"/>
      <c r="AB45" s="1125"/>
      <c r="AC45" s="1126"/>
      <c r="AD45" s="1119"/>
      <c r="AE45" s="1127"/>
      <c r="AF45" s="1127"/>
      <c r="AG45" s="1120"/>
    </row>
    <row r="46" spans="1:50" s="8" customFormat="1" ht="16.5" customHeight="1">
      <c r="A46" s="122"/>
      <c r="B46" s="1130"/>
      <c r="C46" s="1131"/>
      <c r="D46" s="1131"/>
      <c r="E46" s="1131"/>
      <c r="F46" s="1131"/>
      <c r="G46" s="1131"/>
      <c r="H46" s="1131"/>
      <c r="I46" s="1131"/>
      <c r="J46" s="1131"/>
      <c r="K46" s="1130"/>
      <c r="L46" s="1131"/>
      <c r="M46" s="1131"/>
      <c r="N46" s="1131"/>
      <c r="O46" s="1131"/>
      <c r="P46" s="1132"/>
      <c r="Q46" s="1133"/>
      <c r="R46" s="1134"/>
      <c r="S46" s="1135"/>
      <c r="T46" s="1136"/>
      <c r="U46" s="1136"/>
      <c r="V46" s="1136"/>
      <c r="W46" s="1137"/>
      <c r="X46" s="1138">
        <f>Q46*S46</f>
        <v>0</v>
      </c>
      <c r="Y46" s="1139"/>
      <c r="Z46" s="1139"/>
      <c r="AA46" s="1139"/>
      <c r="AB46" s="1139"/>
      <c r="AC46" s="1140"/>
      <c r="AD46" s="1133"/>
      <c r="AE46" s="1141"/>
      <c r="AF46" s="1141"/>
      <c r="AG46" s="1134"/>
    </row>
    <row r="47" spans="1:50" s="19" customFormat="1">
      <c r="A47" s="122"/>
      <c r="B47" s="1128" t="s">
        <v>344</v>
      </c>
      <c r="C47" s="1128"/>
      <c r="D47" s="1128"/>
      <c r="E47" s="1128"/>
      <c r="F47" s="1128"/>
      <c r="G47" s="1128"/>
      <c r="H47" s="1128"/>
      <c r="I47" s="1128"/>
      <c r="J47" s="1128"/>
      <c r="K47" s="1128"/>
      <c r="L47" s="1128"/>
      <c r="M47" s="1128"/>
      <c r="N47" s="1128"/>
      <c r="O47" s="1128"/>
      <c r="P47" s="1128"/>
      <c r="Q47" s="1128"/>
      <c r="R47" s="1128"/>
      <c r="S47" s="1128"/>
      <c r="T47" s="1128"/>
      <c r="U47" s="1128"/>
      <c r="V47" s="1128"/>
      <c r="W47" s="1128"/>
      <c r="X47" s="1128"/>
      <c r="Y47" s="1128"/>
      <c r="Z47" s="1128"/>
      <c r="AA47" s="1128"/>
      <c r="AB47" s="1128"/>
      <c r="AC47" s="1128"/>
      <c r="AD47" s="1128"/>
      <c r="AE47" s="1128"/>
      <c r="AF47" s="1128"/>
      <c r="AG47" s="1128"/>
      <c r="AK47" s="122"/>
      <c r="AL47" s="122"/>
      <c r="AM47" s="122"/>
      <c r="AN47" s="122"/>
      <c r="AO47" s="122"/>
      <c r="AP47" s="122"/>
      <c r="AQ47" s="122"/>
      <c r="AR47" s="122"/>
      <c r="AS47" s="122"/>
      <c r="AT47" s="122"/>
      <c r="AU47" s="122"/>
      <c r="AV47" s="122"/>
      <c r="AW47" s="122"/>
      <c r="AX47" s="122"/>
    </row>
    <row r="48" spans="1:50" s="19" customFormat="1">
      <c r="A48" s="122"/>
      <c r="B48" s="1129" t="s">
        <v>345</v>
      </c>
      <c r="C48" s="1129"/>
      <c r="D48" s="1129"/>
      <c r="E48" s="1129"/>
      <c r="F48" s="1129"/>
      <c r="G48" s="1129"/>
      <c r="H48" s="1129"/>
      <c r="I48" s="1129"/>
      <c r="J48" s="1129"/>
      <c r="K48" s="1129"/>
      <c r="L48" s="1129"/>
      <c r="M48" s="1129"/>
      <c r="N48" s="1129"/>
      <c r="O48" s="1129"/>
      <c r="P48" s="1129"/>
      <c r="Q48" s="1129"/>
      <c r="R48" s="1129"/>
      <c r="S48" s="1129"/>
      <c r="T48" s="1129"/>
      <c r="U48" s="1129"/>
      <c r="V48" s="1129"/>
      <c r="W48" s="1129"/>
      <c r="X48" s="1129"/>
      <c r="Y48" s="1129"/>
      <c r="Z48" s="1129"/>
      <c r="AA48" s="1129"/>
      <c r="AB48" s="1129"/>
      <c r="AC48" s="1129"/>
      <c r="AD48" s="1129"/>
      <c r="AE48" s="1129"/>
      <c r="AF48" s="1129"/>
      <c r="AG48" s="1129"/>
      <c r="AK48" s="122"/>
      <c r="AL48" s="122"/>
      <c r="AM48" s="122"/>
      <c r="AN48" s="122"/>
      <c r="AO48" s="122"/>
      <c r="AP48" s="122"/>
      <c r="AQ48" s="122"/>
      <c r="AR48" s="122"/>
      <c r="AS48" s="122"/>
      <c r="AT48" s="122"/>
      <c r="AU48" s="122"/>
      <c r="AV48" s="122"/>
      <c r="AW48" s="122"/>
      <c r="AX48" s="122"/>
    </row>
  </sheetData>
  <sheetProtection formatCells="0" insertRows="0"/>
  <mergeCells count="131">
    <mergeCell ref="B47:AG47"/>
    <mergeCell ref="B48:AG48"/>
    <mergeCell ref="B46:J46"/>
    <mergeCell ref="K46:P46"/>
    <mergeCell ref="Q46:R46"/>
    <mergeCell ref="S46:W46"/>
    <mergeCell ref="X46:AC46"/>
    <mergeCell ref="AD46:AG46"/>
    <mergeCell ref="B44:J44"/>
    <mergeCell ref="K44:P44"/>
    <mergeCell ref="Q44:R44"/>
    <mergeCell ref="S44:W44"/>
    <mergeCell ref="X44:AC44"/>
    <mergeCell ref="AD44:AG44"/>
    <mergeCell ref="B45:J45"/>
    <mergeCell ref="K45:P45"/>
    <mergeCell ref="Q45:R45"/>
    <mergeCell ref="S45:W45"/>
    <mergeCell ref="X45:AC45"/>
    <mergeCell ref="AD45:AG45"/>
    <mergeCell ref="B42:J42"/>
    <mergeCell ref="K42:P42"/>
    <mergeCell ref="Q42:R42"/>
    <mergeCell ref="S42:W42"/>
    <mergeCell ref="X42:AC42"/>
    <mergeCell ref="AD42:AG42"/>
    <mergeCell ref="B43:J43"/>
    <mergeCell ref="K43:P43"/>
    <mergeCell ref="Q43:R43"/>
    <mergeCell ref="S43:W43"/>
    <mergeCell ref="X43:AC43"/>
    <mergeCell ref="AD43:AG43"/>
    <mergeCell ref="B39:J39"/>
    <mergeCell ref="K39:R39"/>
    <mergeCell ref="S39:AG39"/>
    <mergeCell ref="B40:AG40"/>
    <mergeCell ref="B41:J41"/>
    <mergeCell ref="K41:P41"/>
    <mergeCell ref="Q41:R41"/>
    <mergeCell ref="S41:W41"/>
    <mergeCell ref="X41:AC41"/>
    <mergeCell ref="AD41:AG41"/>
    <mergeCell ref="B36:J36"/>
    <mergeCell ref="K36:R36"/>
    <mergeCell ref="S36:AG36"/>
    <mergeCell ref="B37:J37"/>
    <mergeCell ref="K37:R37"/>
    <mergeCell ref="S37:AG37"/>
    <mergeCell ref="B38:J38"/>
    <mergeCell ref="K38:R38"/>
    <mergeCell ref="S38:AG38"/>
    <mergeCell ref="B33:J33"/>
    <mergeCell ref="K33:R33"/>
    <mergeCell ref="S33:AG33"/>
    <mergeCell ref="B34:J34"/>
    <mergeCell ref="K34:R34"/>
    <mergeCell ref="S34:AG34"/>
    <mergeCell ref="B35:J35"/>
    <mergeCell ref="K35:R35"/>
    <mergeCell ref="S35:AG35"/>
    <mergeCell ref="B30:J30"/>
    <mergeCell ref="K30:R30"/>
    <mergeCell ref="S30:AG30"/>
    <mergeCell ref="B31:J31"/>
    <mergeCell ref="K31:R31"/>
    <mergeCell ref="S31:AG31"/>
    <mergeCell ref="B32:J32"/>
    <mergeCell ref="K32:R32"/>
    <mergeCell ref="S32:AG32"/>
    <mergeCell ref="B27:J27"/>
    <mergeCell ref="K27:R27"/>
    <mergeCell ref="S27:AG27"/>
    <mergeCell ref="B28:J28"/>
    <mergeCell ref="K28:R28"/>
    <mergeCell ref="S28:AG28"/>
    <mergeCell ref="B29:J29"/>
    <mergeCell ref="K29:R29"/>
    <mergeCell ref="S29:AG29"/>
    <mergeCell ref="B24:J24"/>
    <mergeCell ref="K24:R24"/>
    <mergeCell ref="S24:AG24"/>
    <mergeCell ref="B25:J25"/>
    <mergeCell ref="K25:R25"/>
    <mergeCell ref="S25:AG25"/>
    <mergeCell ref="B26:J26"/>
    <mergeCell ref="K26:R26"/>
    <mergeCell ref="S26:AG26"/>
    <mergeCell ref="B21:J21"/>
    <mergeCell ref="K21:R21"/>
    <mergeCell ref="S21:AG21"/>
    <mergeCell ref="B22:J22"/>
    <mergeCell ref="K22:R22"/>
    <mergeCell ref="S22:AG22"/>
    <mergeCell ref="B23:J23"/>
    <mergeCell ref="K23:R23"/>
    <mergeCell ref="S23:AG23"/>
    <mergeCell ref="M16:AG16"/>
    <mergeCell ref="B17:AG17"/>
    <mergeCell ref="B18:J18"/>
    <mergeCell ref="K18:R18"/>
    <mergeCell ref="S18:AG18"/>
    <mergeCell ref="B19:J19"/>
    <mergeCell ref="K19:R19"/>
    <mergeCell ref="S19:AG19"/>
    <mergeCell ref="B20:J20"/>
    <mergeCell ref="K20:R20"/>
    <mergeCell ref="S20:AG20"/>
    <mergeCell ref="S4:W4"/>
    <mergeCell ref="X4:AG4"/>
    <mergeCell ref="A6:AG6"/>
    <mergeCell ref="A7:AG7"/>
    <mergeCell ref="B8:E15"/>
    <mergeCell ref="F8:L10"/>
    <mergeCell ref="M8:S10"/>
    <mergeCell ref="T8:Z8"/>
    <mergeCell ref="AA8:AG10"/>
    <mergeCell ref="T9:Z9"/>
    <mergeCell ref="F11:L11"/>
    <mergeCell ref="M11:S11"/>
    <mergeCell ref="T11:Z11"/>
    <mergeCell ref="AA11:AG11"/>
    <mergeCell ref="F12:L14"/>
    <mergeCell ref="M12:S14"/>
    <mergeCell ref="T12:Z14"/>
    <mergeCell ref="AA12:AG12"/>
    <mergeCell ref="F15:L15"/>
    <mergeCell ref="M15:S15"/>
    <mergeCell ref="T15:Z15"/>
    <mergeCell ref="AA15:AG15"/>
    <mergeCell ref="AA14:AG14"/>
    <mergeCell ref="AA13:AD13"/>
  </mergeCells>
  <phoneticPr fontId="29"/>
  <dataValidations count="2">
    <dataValidation type="whole" operator="greaterThanOrEqual" allowBlank="1" showInputMessage="1" showErrorMessage="1" sqref="F11:S11" xr:uid="{A1ACEC72-FC59-4C9D-B54F-865BD4801E16}">
      <formula1>0</formula1>
    </dataValidation>
    <dataValidation type="list" allowBlank="1" showInputMessage="1" showErrorMessage="1" sqref="AE13" xr:uid="{09FF8269-7E01-412B-B793-9C138FC157B7}">
      <formula1>$AK$13:$AK$14</formula1>
    </dataValidation>
  </dataValidations>
  <printOptions horizontalCentered="1"/>
  <pageMargins left="0.70866141732283472" right="0.51181102362204722" top="0.35433070866141736" bottom="0.35433070866141736" header="0.31496062992125984" footer="0.31496062992125984"/>
  <pageSetup paperSize="9" fitToHeight="0" orientation="portrait" r:id="rId1"/>
  <headerFooter>
    <oddFooter>&amp;Rver.1.1</oddFooter>
  </headerFooter>
  <colBreaks count="1" manualBreakCount="1">
    <brk id="27" min="3" max="54"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3A60-E44C-47F1-8D4C-3DE386D5E070}">
  <sheetPr>
    <pageSetUpPr fitToPage="1"/>
  </sheetPr>
  <dimension ref="A1:AX15"/>
  <sheetViews>
    <sheetView workbookViewId="0"/>
  </sheetViews>
  <sheetFormatPr defaultColWidth="2.625" defaultRowHeight="13.5"/>
  <cols>
    <col min="1" max="17" width="2.625" style="122"/>
    <col min="18" max="18" width="3.125" style="122" customWidth="1"/>
    <col min="19" max="33" width="2.625" style="122"/>
    <col min="34" max="34" width="2.625" style="19" customWidth="1"/>
    <col min="35" max="35" width="13.875" style="19" hidden="1" customWidth="1"/>
    <col min="36" max="36" width="2.625" style="19" customWidth="1"/>
    <col min="37" max="16384" width="2.625" style="122"/>
  </cols>
  <sheetData>
    <row r="1" spans="1:50" s="19" customFormat="1" ht="17.25">
      <c r="A1" s="119"/>
      <c r="B1" s="120" t="s">
        <v>402</v>
      </c>
    </row>
    <row r="2" spans="1:50" s="19" customFormat="1" ht="17.25">
      <c r="B2" s="121" t="s">
        <v>317</v>
      </c>
    </row>
    <row r="3" spans="1:50" s="19" customFormat="1"/>
    <row r="4" spans="1:50" ht="24" customHeight="1">
      <c r="A4" s="42" t="s">
        <v>400</v>
      </c>
      <c r="B4" s="13"/>
      <c r="C4" s="13"/>
      <c r="D4" s="13"/>
      <c r="E4" s="13"/>
      <c r="F4" s="13"/>
      <c r="G4" s="13"/>
      <c r="H4"/>
      <c r="I4"/>
      <c r="J4"/>
      <c r="K4"/>
      <c r="L4"/>
      <c r="M4"/>
      <c r="N4"/>
      <c r="O4"/>
      <c r="P4"/>
      <c r="Q4"/>
      <c r="R4"/>
      <c r="S4" s="1142"/>
      <c r="T4" s="1142"/>
      <c r="U4" s="1142"/>
      <c r="V4" s="1142"/>
      <c r="W4" s="1142"/>
      <c r="X4" s="1143"/>
      <c r="Y4" s="1144"/>
      <c r="Z4" s="1144"/>
      <c r="AA4" s="1144"/>
      <c r="AB4" s="1144"/>
      <c r="AC4" s="1144"/>
      <c r="AD4" s="1144"/>
      <c r="AE4" s="1144"/>
      <c r="AF4" s="1144"/>
      <c r="AG4" s="1144"/>
    </row>
    <row r="5" spans="1:50" ht="6.75" customHeight="1">
      <c r="A5" s="19"/>
      <c r="B5" s="19"/>
      <c r="C5" s="19"/>
      <c r="D5" s="19"/>
      <c r="E5" s="19"/>
      <c r="F5" s="19"/>
      <c r="G5" s="19"/>
      <c r="H5" s="123"/>
      <c r="I5" s="124"/>
      <c r="J5" s="124"/>
      <c r="K5" s="124"/>
      <c r="L5" s="124"/>
      <c r="M5" s="124"/>
      <c r="N5" s="124"/>
      <c r="O5" s="124"/>
      <c r="P5" s="124"/>
      <c r="Q5" s="124"/>
      <c r="R5" s="124"/>
      <c r="S5" s="124"/>
      <c r="T5" s="124"/>
      <c r="U5" s="124"/>
      <c r="V5" s="124"/>
      <c r="W5" s="124"/>
      <c r="X5" s="125"/>
      <c r="Y5" s="125"/>
      <c r="Z5" s="125"/>
      <c r="AA5" s="125"/>
      <c r="AB5" s="125"/>
      <c r="AC5" s="126"/>
      <c r="AD5" s="126"/>
      <c r="AE5" s="126"/>
      <c r="AF5" s="126"/>
      <c r="AG5" s="126"/>
    </row>
    <row r="6" spans="1:50">
      <c r="A6" s="463" t="s">
        <v>319</v>
      </c>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row>
    <row r="7" spans="1:50">
      <c r="A7" s="982"/>
      <c r="B7" s="983"/>
      <c r="C7" s="983"/>
      <c r="D7" s="983"/>
      <c r="E7" s="983"/>
      <c r="F7" s="983"/>
      <c r="G7" s="983"/>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row>
    <row r="8" spans="1:50" s="19" customFormat="1" ht="16.5" customHeight="1">
      <c r="A8" s="127"/>
      <c r="B8" s="1145" t="s">
        <v>346</v>
      </c>
      <c r="C8" s="1146"/>
      <c r="D8" s="1146"/>
      <c r="E8" s="1147"/>
      <c r="F8" s="993" t="s">
        <v>321</v>
      </c>
      <c r="G8" s="994"/>
      <c r="H8" s="994"/>
      <c r="I8" s="994"/>
      <c r="J8" s="994"/>
      <c r="K8" s="994"/>
      <c r="L8" s="995"/>
      <c r="M8" s="1002" t="s">
        <v>322</v>
      </c>
      <c r="N8" s="1003"/>
      <c r="O8" s="1003"/>
      <c r="P8" s="1003"/>
      <c r="Q8" s="1003"/>
      <c r="R8" s="1003"/>
      <c r="S8" s="1004"/>
      <c r="T8" s="993" t="s">
        <v>323</v>
      </c>
      <c r="U8" s="1011"/>
      <c r="V8" s="1011"/>
      <c r="W8" s="1011"/>
      <c r="X8" s="1011"/>
      <c r="Y8" s="1011"/>
      <c r="Z8" s="1012"/>
      <c r="AA8" s="1013" t="s">
        <v>324</v>
      </c>
      <c r="AB8" s="1014"/>
      <c r="AC8" s="1014"/>
      <c r="AD8" s="1014"/>
      <c r="AE8" s="1014"/>
      <c r="AF8" s="1014"/>
      <c r="AG8" s="1015"/>
      <c r="AK8" s="122"/>
      <c r="AL8" s="122"/>
      <c r="AM8" s="122"/>
      <c r="AN8" s="122"/>
      <c r="AO8" s="122"/>
      <c r="AP8" s="122"/>
      <c r="AQ8" s="122"/>
      <c r="AR8" s="122"/>
      <c r="AS8" s="122"/>
      <c r="AT8" s="122"/>
      <c r="AU8" s="122"/>
      <c r="AV8" s="122"/>
      <c r="AW8" s="122"/>
      <c r="AX8" s="122"/>
    </row>
    <row r="9" spans="1:50" s="19" customFormat="1" ht="17.100000000000001" customHeight="1">
      <c r="B9" s="1148"/>
      <c r="C9" s="463"/>
      <c r="D9" s="463"/>
      <c r="E9" s="1149"/>
      <c r="F9" s="996"/>
      <c r="G9" s="997"/>
      <c r="H9" s="997"/>
      <c r="I9" s="997"/>
      <c r="J9" s="997"/>
      <c r="K9" s="997"/>
      <c r="L9" s="998"/>
      <c r="M9" s="1005"/>
      <c r="N9" s="1006"/>
      <c r="O9" s="1006"/>
      <c r="P9" s="1006"/>
      <c r="Q9" s="1006"/>
      <c r="R9" s="1006"/>
      <c r="S9" s="1007"/>
      <c r="T9" s="1022" t="s">
        <v>325</v>
      </c>
      <c r="U9" s="1023"/>
      <c r="V9" s="1023"/>
      <c r="W9" s="1023"/>
      <c r="X9" s="1023"/>
      <c r="Y9" s="1023"/>
      <c r="Z9" s="1024"/>
      <c r="AA9" s="1016"/>
      <c r="AB9" s="1017"/>
      <c r="AC9" s="1017"/>
      <c r="AD9" s="1017"/>
      <c r="AE9" s="1017"/>
      <c r="AF9" s="1017"/>
      <c r="AG9" s="1018"/>
      <c r="AK9" s="122"/>
      <c r="AL9" s="122"/>
      <c r="AM9" s="122"/>
      <c r="AN9" s="122"/>
      <c r="AO9" s="122"/>
      <c r="AP9" s="122"/>
      <c r="AQ9" s="122"/>
      <c r="AR9" s="122"/>
      <c r="AS9" s="122"/>
      <c r="AT9" s="122"/>
      <c r="AU9" s="122"/>
      <c r="AV9" s="122"/>
      <c r="AW9" s="122"/>
      <c r="AX9" s="122"/>
    </row>
    <row r="10" spans="1:50" s="19" customFormat="1" ht="25.5" customHeight="1">
      <c r="B10" s="1148"/>
      <c r="C10" s="463"/>
      <c r="D10" s="463"/>
      <c r="E10" s="1149"/>
      <c r="F10" s="999"/>
      <c r="G10" s="1000"/>
      <c r="H10" s="1000"/>
      <c r="I10" s="1000"/>
      <c r="J10" s="1000"/>
      <c r="K10" s="1000"/>
      <c r="L10" s="1001"/>
      <c r="M10" s="1008"/>
      <c r="N10" s="1009"/>
      <c r="O10" s="1009"/>
      <c r="P10" s="1009"/>
      <c r="Q10" s="1009"/>
      <c r="R10" s="1009"/>
      <c r="S10" s="1010"/>
      <c r="T10" s="128"/>
      <c r="U10" s="129"/>
      <c r="V10" s="129"/>
      <c r="W10" s="129"/>
      <c r="X10" s="129"/>
      <c r="Y10" s="129"/>
      <c r="Z10" s="130"/>
      <c r="AA10" s="1019"/>
      <c r="AB10" s="1020"/>
      <c r="AC10" s="1020"/>
      <c r="AD10" s="1020"/>
      <c r="AE10" s="1020"/>
      <c r="AF10" s="1020"/>
      <c r="AG10" s="1021"/>
      <c r="AK10" s="122"/>
      <c r="AL10" s="122"/>
      <c r="AM10" s="122"/>
      <c r="AN10" s="122"/>
      <c r="AO10" s="122"/>
      <c r="AP10" s="122"/>
      <c r="AQ10" s="122"/>
      <c r="AR10" s="122"/>
      <c r="AS10" s="122"/>
      <c r="AT10" s="122"/>
      <c r="AU10" s="122"/>
      <c r="AV10" s="122"/>
      <c r="AW10" s="122"/>
      <c r="AX10" s="122"/>
    </row>
    <row r="11" spans="1:50" s="19" customFormat="1" ht="30" customHeight="1">
      <c r="B11" s="1148"/>
      <c r="C11" s="463"/>
      <c r="D11" s="463"/>
      <c r="E11" s="1149"/>
      <c r="F11" s="1025"/>
      <c r="G11" s="1025"/>
      <c r="H11" s="1025"/>
      <c r="I11" s="1025"/>
      <c r="J11" s="1025"/>
      <c r="K11" s="1025"/>
      <c r="L11" s="1025"/>
      <c r="M11" s="1025"/>
      <c r="N11" s="1025"/>
      <c r="O11" s="1025"/>
      <c r="P11" s="1025"/>
      <c r="Q11" s="1025"/>
      <c r="R11" s="1025"/>
      <c r="S11" s="1025"/>
      <c r="T11" s="1026">
        <f>$F$9-$M$9</f>
        <v>0</v>
      </c>
      <c r="U11" s="1027"/>
      <c r="V11" s="1027"/>
      <c r="W11" s="1027"/>
      <c r="X11" s="1027"/>
      <c r="Y11" s="1027"/>
      <c r="Z11" s="1028"/>
      <c r="AA11" s="1026"/>
      <c r="AB11" s="1027"/>
      <c r="AC11" s="1027"/>
      <c r="AD11" s="1027"/>
      <c r="AE11" s="1027"/>
      <c r="AF11" s="1027"/>
      <c r="AG11" s="1028"/>
      <c r="AK11" s="122"/>
      <c r="AL11" s="122"/>
      <c r="AM11" s="122"/>
      <c r="AN11" s="122"/>
      <c r="AO11" s="122"/>
      <c r="AP11" s="122"/>
      <c r="AQ11" s="122"/>
      <c r="AR11" s="122"/>
      <c r="AS11" s="122"/>
      <c r="AT11" s="122"/>
      <c r="AU11" s="122"/>
      <c r="AV11" s="122"/>
      <c r="AW11" s="122"/>
      <c r="AX11" s="122"/>
    </row>
    <row r="12" spans="1:50" s="19" customFormat="1" ht="17.100000000000001" customHeight="1">
      <c r="B12" s="1148"/>
      <c r="C12" s="463"/>
      <c r="D12" s="463"/>
      <c r="E12" s="1149"/>
      <c r="F12" s="1002" t="s">
        <v>326</v>
      </c>
      <c r="G12" s="1029"/>
      <c r="H12" s="1029"/>
      <c r="I12" s="1029"/>
      <c r="J12" s="1029"/>
      <c r="K12" s="1029"/>
      <c r="L12" s="1030"/>
      <c r="M12" s="1037" t="s">
        <v>327</v>
      </c>
      <c r="N12" s="1038"/>
      <c r="O12" s="1038"/>
      <c r="P12" s="1038"/>
      <c r="Q12" s="1038"/>
      <c r="R12" s="1038"/>
      <c r="S12" s="1039"/>
      <c r="T12" s="1046" t="s">
        <v>328</v>
      </c>
      <c r="U12" s="1047"/>
      <c r="V12" s="1047"/>
      <c r="W12" s="1047"/>
      <c r="X12" s="1047"/>
      <c r="Y12" s="1047"/>
      <c r="Z12" s="1048"/>
      <c r="AA12" s="1037" t="s">
        <v>422</v>
      </c>
      <c r="AB12" s="1038"/>
      <c r="AC12" s="1038"/>
      <c r="AD12" s="1038"/>
      <c r="AE12" s="1038"/>
      <c r="AF12" s="1038"/>
      <c r="AG12" s="1039"/>
      <c r="AK12" s="122"/>
      <c r="AL12" s="122"/>
      <c r="AM12" s="122"/>
      <c r="AN12" s="122"/>
      <c r="AO12" s="122"/>
      <c r="AP12" s="122"/>
      <c r="AQ12" s="122"/>
      <c r="AR12" s="122"/>
      <c r="AS12" s="122"/>
      <c r="AT12" s="122"/>
      <c r="AU12" s="122"/>
      <c r="AV12" s="122"/>
      <c r="AW12" s="122"/>
      <c r="AX12" s="122"/>
    </row>
    <row r="13" spans="1:50" s="19" customFormat="1" ht="17.100000000000001" customHeight="1">
      <c r="B13" s="1148"/>
      <c r="C13" s="463"/>
      <c r="D13" s="463"/>
      <c r="E13" s="1149"/>
      <c r="F13" s="1031"/>
      <c r="G13" s="1032"/>
      <c r="H13" s="1032"/>
      <c r="I13" s="1032"/>
      <c r="J13" s="1032"/>
      <c r="K13" s="1032"/>
      <c r="L13" s="1033"/>
      <c r="M13" s="1040"/>
      <c r="N13" s="1041"/>
      <c r="O13" s="1041"/>
      <c r="P13" s="1041"/>
      <c r="Q13" s="1041"/>
      <c r="R13" s="1041"/>
      <c r="S13" s="1042"/>
      <c r="T13" s="1049"/>
      <c r="U13" s="1050"/>
      <c r="V13" s="1050"/>
      <c r="W13" s="1050"/>
      <c r="X13" s="1050"/>
      <c r="Y13" s="1050"/>
      <c r="Z13" s="1051"/>
      <c r="AA13" s="1040"/>
      <c r="AB13" s="1041"/>
      <c r="AC13" s="1041"/>
      <c r="AD13" s="1041"/>
      <c r="AE13" s="1041"/>
      <c r="AF13" s="1041"/>
      <c r="AG13" s="1042"/>
      <c r="AK13" s="122"/>
      <c r="AL13" s="122"/>
      <c r="AM13" s="122"/>
      <c r="AN13" s="122"/>
      <c r="AO13" s="122"/>
      <c r="AP13" s="122"/>
      <c r="AQ13" s="122"/>
      <c r="AR13" s="122"/>
      <c r="AS13" s="122"/>
      <c r="AT13" s="122"/>
      <c r="AU13" s="122"/>
      <c r="AV13" s="122"/>
      <c r="AW13" s="122"/>
      <c r="AX13" s="122"/>
    </row>
    <row r="14" spans="1:50" s="19" customFormat="1" ht="25.5" customHeight="1">
      <c r="B14" s="1148"/>
      <c r="C14" s="463"/>
      <c r="D14" s="463"/>
      <c r="E14" s="1149"/>
      <c r="F14" s="1034"/>
      <c r="G14" s="1035"/>
      <c r="H14" s="1035"/>
      <c r="I14" s="1035"/>
      <c r="J14" s="1035"/>
      <c r="K14" s="1035"/>
      <c r="L14" s="1036"/>
      <c r="M14" s="1043"/>
      <c r="N14" s="1044"/>
      <c r="O14" s="1044"/>
      <c r="P14" s="1044"/>
      <c r="Q14" s="1044"/>
      <c r="R14" s="1044"/>
      <c r="S14" s="1045"/>
      <c r="T14" s="1052"/>
      <c r="U14" s="1053"/>
      <c r="V14" s="1053"/>
      <c r="W14" s="1053"/>
      <c r="X14" s="1053"/>
      <c r="Y14" s="1053"/>
      <c r="Z14" s="1054"/>
      <c r="AA14" s="1043"/>
      <c r="AB14" s="1044"/>
      <c r="AC14" s="1044"/>
      <c r="AD14" s="1044"/>
      <c r="AE14" s="1044"/>
      <c r="AF14" s="1044"/>
      <c r="AG14" s="1045"/>
      <c r="AK14" s="122"/>
      <c r="AL14" s="122"/>
      <c r="AM14" s="122"/>
      <c r="AN14" s="122"/>
      <c r="AO14" s="122"/>
      <c r="AP14" s="122"/>
      <c r="AQ14" s="122"/>
      <c r="AR14" s="122"/>
      <c r="AS14" s="122"/>
      <c r="AT14" s="122"/>
      <c r="AU14" s="122"/>
      <c r="AV14" s="122"/>
      <c r="AW14" s="122"/>
      <c r="AX14" s="122"/>
    </row>
    <row r="15" spans="1:50" s="19" customFormat="1" ht="31.5" customHeight="1">
      <c r="B15" s="1150"/>
      <c r="C15" s="1151"/>
      <c r="D15" s="1151"/>
      <c r="E15" s="1152"/>
      <c r="F15" s="1058" t="s">
        <v>329</v>
      </c>
      <c r="G15" s="1058"/>
      <c r="H15" s="1058"/>
      <c r="I15" s="1058"/>
      <c r="J15" s="1058"/>
      <c r="K15" s="1058"/>
      <c r="L15" s="1058"/>
      <c r="M15" s="1059"/>
      <c r="N15" s="1060"/>
      <c r="O15" s="1060"/>
      <c r="P15" s="1060"/>
      <c r="Q15" s="1060"/>
      <c r="R15" s="1060"/>
      <c r="S15" s="1061"/>
      <c r="T15" s="1026">
        <f>IF(T11&gt;M15,M15,T11)</f>
        <v>0</v>
      </c>
      <c r="U15" s="1027"/>
      <c r="V15" s="1027"/>
      <c r="W15" s="1027"/>
      <c r="X15" s="1027"/>
      <c r="Y15" s="1027"/>
      <c r="Z15" s="1028"/>
      <c r="AA15" s="1025"/>
      <c r="AB15" s="1025"/>
      <c r="AC15" s="1025"/>
      <c r="AD15" s="1025"/>
      <c r="AE15" s="1025"/>
      <c r="AF15" s="1025"/>
      <c r="AG15" s="1025"/>
      <c r="AK15" s="122"/>
      <c r="AL15" s="122"/>
      <c r="AM15" s="122"/>
      <c r="AN15" s="122"/>
      <c r="AO15" s="122"/>
      <c r="AP15" s="122"/>
      <c r="AQ15" s="122"/>
      <c r="AR15" s="122"/>
      <c r="AS15" s="122"/>
      <c r="AT15" s="122"/>
      <c r="AU15" s="122"/>
      <c r="AV15" s="122"/>
      <c r="AW15" s="122"/>
      <c r="AX15" s="122"/>
    </row>
  </sheetData>
  <sheetProtection formatCells="0" insertRows="0"/>
  <mergeCells count="22">
    <mergeCell ref="T9:Z9"/>
    <mergeCell ref="T15:Z15"/>
    <mergeCell ref="F12:L14"/>
    <mergeCell ref="M12:S14"/>
    <mergeCell ref="M15:S15"/>
    <mergeCell ref="T12:Z14"/>
    <mergeCell ref="AA15:AG15"/>
    <mergeCell ref="S4:W4"/>
    <mergeCell ref="X4:AG4"/>
    <mergeCell ref="A6:AG6"/>
    <mergeCell ref="A7:AG7"/>
    <mergeCell ref="F8:L10"/>
    <mergeCell ref="AA12:AG14"/>
    <mergeCell ref="M8:S10"/>
    <mergeCell ref="T8:Z8"/>
    <mergeCell ref="AA11:AG11"/>
    <mergeCell ref="AA8:AG10"/>
    <mergeCell ref="F15:L15"/>
    <mergeCell ref="B8:E15"/>
    <mergeCell ref="F11:L11"/>
    <mergeCell ref="M11:S11"/>
    <mergeCell ref="T11:Z11"/>
  </mergeCells>
  <phoneticPr fontId="29"/>
  <dataValidations count="1">
    <dataValidation type="whole" operator="greaterThanOrEqual" allowBlank="1" showInputMessage="1" showErrorMessage="1" sqref="AA15:AG15 F11:S11" xr:uid="{E152751D-9FB2-43E0-95A1-77A486F5FC77}">
      <formula1>0</formula1>
    </dataValidation>
  </dataValidations>
  <printOptions horizontalCentered="1"/>
  <pageMargins left="0.70866141732283472" right="0.51181102362204722" top="0.35433070866141736" bottom="0.35433070866141736" header="0.31496062992125984" footer="0.31496062992125984"/>
  <pageSetup paperSize="9" fitToHeight="0" orientation="portrait" r:id="rId1"/>
  <headerFooter>
    <oddFooter>&amp;Rver.1.1</oddFooter>
  </headerFooter>
  <colBreaks count="1" manualBreakCount="1">
    <brk id="27" min="3" max="54"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10CD-0CD1-49CB-B751-0F26C9B2624F}">
  <sheetPr>
    <pageSetUpPr fitToPage="1"/>
  </sheetPr>
  <dimension ref="A1:Y54"/>
  <sheetViews>
    <sheetView showGridLines="0" workbookViewId="0">
      <selection sqref="A1:N1"/>
    </sheetView>
  </sheetViews>
  <sheetFormatPr defaultColWidth="8.625" defaultRowHeight="13.5"/>
  <cols>
    <col min="1" max="1" width="24.625" style="298" customWidth="1"/>
    <col min="2" max="2" width="29.25" style="160" hidden="1" customWidth="1"/>
    <col min="3" max="3" width="9.875" style="159" hidden="1" customWidth="1"/>
    <col min="4" max="4" width="9.875" style="159" customWidth="1"/>
    <col min="5" max="5" width="8.25" style="159" hidden="1" customWidth="1"/>
    <col min="6" max="6" width="8.625" style="217"/>
    <col min="7" max="7" width="18.625" style="159" customWidth="1"/>
    <col min="8" max="8" width="18.625" style="160" customWidth="1"/>
    <col min="9" max="14" width="18.625" style="159" customWidth="1"/>
    <col min="15" max="16" width="8.625" style="159" hidden="1" customWidth="1"/>
    <col min="17" max="17" width="12.125" style="159" hidden="1" customWidth="1"/>
    <col min="18" max="20" width="8.625" style="159" hidden="1" customWidth="1"/>
    <col min="21" max="21" width="8.625" style="159"/>
    <col min="22" max="22" width="11.625" style="159" bestFit="1" customWidth="1"/>
    <col min="23" max="16384" width="8.625" style="159"/>
  </cols>
  <sheetData>
    <row r="1" spans="1:25" ht="17.25">
      <c r="A1" s="978" t="s">
        <v>487</v>
      </c>
      <c r="B1" s="978"/>
      <c r="C1" s="978"/>
      <c r="D1" s="978"/>
      <c r="E1" s="978"/>
      <c r="F1" s="978"/>
      <c r="G1" s="978"/>
      <c r="H1" s="978"/>
      <c r="I1" s="978"/>
      <c r="J1" s="978"/>
      <c r="K1" s="978"/>
      <c r="L1" s="978"/>
      <c r="M1" s="978"/>
      <c r="N1" s="978"/>
      <c r="O1" s="156"/>
      <c r="P1" s="157"/>
      <c r="Q1" s="157"/>
      <c r="R1" s="157"/>
      <c r="S1" s="157"/>
      <c r="T1" s="157"/>
      <c r="U1" s="157"/>
      <c r="V1" s="158"/>
      <c r="W1" s="158"/>
      <c r="X1" s="158"/>
      <c r="Y1" s="158"/>
    </row>
    <row r="2" spans="1:25" ht="30" customHeight="1">
      <c r="A2" s="298" t="s">
        <v>498</v>
      </c>
      <c r="D2" s="1154" t="str">
        <f>【別紙2】補助対象経費計算書!B7</f>
        <v/>
      </c>
      <c r="E2" s="1154"/>
      <c r="F2" s="1154"/>
      <c r="G2" s="217" t="s">
        <v>592</v>
      </c>
      <c r="H2" s="295" t="str">
        <f>【別紙2】補助対象経費計算書!C7</f>
        <v/>
      </c>
      <c r="N2" s="179" t="s">
        <v>440</v>
      </c>
    </row>
    <row r="3" spans="1:25" ht="27" customHeight="1">
      <c r="A3" s="1153" t="s">
        <v>435</v>
      </c>
      <c r="B3" s="1153"/>
      <c r="C3" s="1153"/>
      <c r="D3" s="1153"/>
    </row>
    <row r="4" spans="1:25" ht="54">
      <c r="A4" s="213" t="s">
        <v>461</v>
      </c>
      <c r="B4" s="212" t="s">
        <v>429</v>
      </c>
      <c r="C4" s="213" t="s">
        <v>430</v>
      </c>
      <c r="D4" s="220" t="s">
        <v>460</v>
      </c>
      <c r="E4" s="220" t="s">
        <v>473</v>
      </c>
      <c r="F4" s="218" t="s">
        <v>431</v>
      </c>
      <c r="G4" s="214" t="s">
        <v>432</v>
      </c>
      <c r="H4" s="215" t="s">
        <v>433</v>
      </c>
      <c r="I4" s="213" t="s">
        <v>446</v>
      </c>
      <c r="J4" s="213" t="s">
        <v>447</v>
      </c>
      <c r="K4" s="213" t="s">
        <v>448</v>
      </c>
      <c r="L4" s="213" t="s">
        <v>449</v>
      </c>
      <c r="M4" s="213" t="s">
        <v>450</v>
      </c>
      <c r="N4" s="213" t="s">
        <v>451</v>
      </c>
    </row>
    <row r="5" spans="1:25" ht="18" customHeight="1">
      <c r="A5" s="299"/>
      <c r="B5" s="229"/>
      <c r="C5" s="162"/>
      <c r="D5" s="249"/>
      <c r="E5" s="246"/>
      <c r="F5" s="226" t="str">
        <f>IF(OR($H$2="○",D5="○"),1/2,IF(AND($H$2="",D5="✕"),1/3,""))</f>
        <v/>
      </c>
      <c r="G5" s="163"/>
      <c r="H5" s="201"/>
      <c r="I5" s="164">
        <f t="shared" ref="I5:I13" si="0">G5-H5</f>
        <v>0</v>
      </c>
      <c r="J5" s="163"/>
      <c r="K5" s="174"/>
      <c r="L5" s="164">
        <f>MIN(J5,K5)</f>
        <v>0</v>
      </c>
      <c r="M5" s="164">
        <f>MIN(I5,L5)</f>
        <v>0</v>
      </c>
      <c r="N5" s="155" t="str">
        <f>IFERROR(ROUNDDOWN(M5*F5,-3),"")</f>
        <v/>
      </c>
      <c r="P5" s="159" t="b">
        <f>'【別紙1-3】企業間連携の概要'!CK18</f>
        <v>0</v>
      </c>
      <c r="Q5" s="184" t="str">
        <f t="shared" ref="Q5:Q13" si="1">B5&amp;"の中小企業該当"</f>
        <v>の中小企業該当</v>
      </c>
      <c r="R5" s="184"/>
      <c r="U5" s="221"/>
    </row>
    <row r="6" spans="1:25" ht="18" customHeight="1">
      <c r="A6" s="299"/>
      <c r="B6" s="229"/>
      <c r="C6" s="162"/>
      <c r="D6" s="249"/>
      <c r="E6" s="247"/>
      <c r="F6" s="226" t="str">
        <f t="shared" ref="F6:F13" si="2">IF(OR($H$2="○",D6="○"),1/2,IF(AND($H$2="",D6="✕"),1/3,""))</f>
        <v/>
      </c>
      <c r="G6" s="163"/>
      <c r="H6" s="201"/>
      <c r="I6" s="164">
        <f t="shared" si="0"/>
        <v>0</v>
      </c>
      <c r="J6" s="163"/>
      <c r="K6" s="174"/>
      <c r="L6" s="164">
        <f t="shared" ref="L6:L13" si="3">MIN(J6,K6)</f>
        <v>0</v>
      </c>
      <c r="M6" s="164">
        <f>MIN(I6,L6)</f>
        <v>0</v>
      </c>
      <c r="N6" s="155" t="str">
        <f t="shared" ref="N6:N13" si="4">IFERROR(ROUNDDOWN(M6*F6,-3),"")</f>
        <v/>
      </c>
      <c r="P6" s="159" t="b">
        <f>'【別紙1-3】企業間連携の概要'!CK19</f>
        <v>0</v>
      </c>
      <c r="Q6" s="184" t="str">
        <f t="shared" si="1"/>
        <v>の中小企業該当</v>
      </c>
      <c r="R6" s="184"/>
      <c r="U6" s="221"/>
    </row>
    <row r="7" spans="1:25" ht="18" customHeight="1">
      <c r="A7" s="299"/>
      <c r="B7" s="229"/>
      <c r="C7" s="162"/>
      <c r="D7" s="249"/>
      <c r="E7" s="247"/>
      <c r="F7" s="226" t="str">
        <f t="shared" si="2"/>
        <v/>
      </c>
      <c r="G7" s="163"/>
      <c r="H7" s="201"/>
      <c r="I7" s="164">
        <f t="shared" si="0"/>
        <v>0</v>
      </c>
      <c r="J7" s="163"/>
      <c r="K7" s="174"/>
      <c r="L7" s="164">
        <f t="shared" si="3"/>
        <v>0</v>
      </c>
      <c r="M7" s="164">
        <f t="shared" ref="M7:M13" si="5">MIN(I7,L7)</f>
        <v>0</v>
      </c>
      <c r="N7" s="155" t="str">
        <f t="shared" si="4"/>
        <v/>
      </c>
      <c r="P7" s="159" t="b">
        <f>'【別紙1-3】企業間連携の概要'!CK20</f>
        <v>0</v>
      </c>
      <c r="Q7" s="184" t="str">
        <f t="shared" si="1"/>
        <v>の中小企業該当</v>
      </c>
      <c r="R7" s="184"/>
      <c r="U7" s="221"/>
    </row>
    <row r="8" spans="1:25" ht="18" customHeight="1">
      <c r="A8" s="299"/>
      <c r="B8" s="229"/>
      <c r="C8" s="162"/>
      <c r="D8" s="249"/>
      <c r="E8" s="247"/>
      <c r="F8" s="226" t="str">
        <f t="shared" si="2"/>
        <v/>
      </c>
      <c r="G8" s="163"/>
      <c r="H8" s="201"/>
      <c r="I8" s="164">
        <f t="shared" si="0"/>
        <v>0</v>
      </c>
      <c r="J8" s="163"/>
      <c r="K8" s="174"/>
      <c r="L8" s="164">
        <f t="shared" si="3"/>
        <v>0</v>
      </c>
      <c r="M8" s="164">
        <f t="shared" si="5"/>
        <v>0</v>
      </c>
      <c r="N8" s="155" t="str">
        <f t="shared" si="4"/>
        <v/>
      </c>
      <c r="P8" s="159" t="b">
        <f>'【別紙1-3】企業間連携の概要'!CK21</f>
        <v>0</v>
      </c>
      <c r="Q8" s="184" t="str">
        <f t="shared" si="1"/>
        <v>の中小企業該当</v>
      </c>
      <c r="R8" s="184"/>
      <c r="U8" s="221"/>
    </row>
    <row r="9" spans="1:25" ht="18" customHeight="1">
      <c r="A9" s="299"/>
      <c r="B9" s="229"/>
      <c r="C9" s="162"/>
      <c r="D9" s="249"/>
      <c r="E9" s="247"/>
      <c r="F9" s="226" t="str">
        <f t="shared" si="2"/>
        <v/>
      </c>
      <c r="G9" s="163"/>
      <c r="H9" s="201"/>
      <c r="I9" s="164">
        <f t="shared" si="0"/>
        <v>0</v>
      </c>
      <c r="J9" s="163"/>
      <c r="K9" s="174"/>
      <c r="L9" s="164">
        <f t="shared" si="3"/>
        <v>0</v>
      </c>
      <c r="M9" s="164">
        <f t="shared" si="5"/>
        <v>0</v>
      </c>
      <c r="N9" s="155" t="str">
        <f t="shared" si="4"/>
        <v/>
      </c>
      <c r="P9" s="159" t="b">
        <f>'【別紙1-3】企業間連携の概要'!CK22</f>
        <v>0</v>
      </c>
      <c r="Q9" s="184" t="str">
        <f t="shared" si="1"/>
        <v>の中小企業該当</v>
      </c>
      <c r="R9" s="184"/>
      <c r="U9" s="221"/>
    </row>
    <row r="10" spans="1:25" ht="18" customHeight="1">
      <c r="A10" s="299"/>
      <c r="B10" s="229"/>
      <c r="C10" s="162"/>
      <c r="D10" s="249"/>
      <c r="E10" s="247"/>
      <c r="F10" s="226" t="str">
        <f t="shared" si="2"/>
        <v/>
      </c>
      <c r="G10" s="163"/>
      <c r="H10" s="201"/>
      <c r="I10" s="164">
        <f t="shared" si="0"/>
        <v>0</v>
      </c>
      <c r="J10" s="163"/>
      <c r="K10" s="174"/>
      <c r="L10" s="164">
        <f t="shared" si="3"/>
        <v>0</v>
      </c>
      <c r="M10" s="164">
        <f t="shared" si="5"/>
        <v>0</v>
      </c>
      <c r="N10" s="155" t="str">
        <f t="shared" si="4"/>
        <v/>
      </c>
      <c r="P10" s="159" t="b">
        <f>'【別紙1-3】企業間連携の概要'!CK23</f>
        <v>0</v>
      </c>
      <c r="Q10" s="184" t="str">
        <f t="shared" si="1"/>
        <v>の中小企業該当</v>
      </c>
      <c r="R10" s="184"/>
      <c r="U10" s="221"/>
    </row>
    <row r="11" spans="1:25" ht="18" customHeight="1">
      <c r="A11" s="299"/>
      <c r="B11" s="229"/>
      <c r="C11" s="162"/>
      <c r="D11" s="249"/>
      <c r="E11" s="247"/>
      <c r="F11" s="226" t="str">
        <f t="shared" si="2"/>
        <v/>
      </c>
      <c r="G11" s="163"/>
      <c r="H11" s="201"/>
      <c r="I11" s="164">
        <f t="shared" si="0"/>
        <v>0</v>
      </c>
      <c r="J11" s="163"/>
      <c r="K11" s="174"/>
      <c r="L11" s="164">
        <f t="shared" si="3"/>
        <v>0</v>
      </c>
      <c r="M11" s="164">
        <f t="shared" si="5"/>
        <v>0</v>
      </c>
      <c r="N11" s="155" t="str">
        <f t="shared" si="4"/>
        <v/>
      </c>
      <c r="P11" s="159" t="b">
        <f>'【別紙1-3】企業間連携の概要'!CK24</f>
        <v>0</v>
      </c>
      <c r="Q11" s="184" t="str">
        <f t="shared" si="1"/>
        <v>の中小企業該当</v>
      </c>
      <c r="R11" s="184"/>
      <c r="U11" s="221"/>
    </row>
    <row r="12" spans="1:25" ht="18" customHeight="1">
      <c r="A12" s="299"/>
      <c r="B12" s="229"/>
      <c r="C12" s="162"/>
      <c r="D12" s="249"/>
      <c r="E12" s="247"/>
      <c r="F12" s="226" t="str">
        <f t="shared" si="2"/>
        <v/>
      </c>
      <c r="G12" s="163"/>
      <c r="H12" s="201"/>
      <c r="I12" s="164">
        <f t="shared" si="0"/>
        <v>0</v>
      </c>
      <c r="J12" s="163"/>
      <c r="K12" s="174"/>
      <c r="L12" s="164">
        <f t="shared" si="3"/>
        <v>0</v>
      </c>
      <c r="M12" s="164">
        <f t="shared" si="5"/>
        <v>0</v>
      </c>
      <c r="N12" s="155" t="str">
        <f t="shared" si="4"/>
        <v/>
      </c>
      <c r="P12" s="159" t="b">
        <f>'【別紙1-3】企業間連携の概要'!CK25</f>
        <v>0</v>
      </c>
      <c r="Q12" s="184" t="str">
        <f t="shared" si="1"/>
        <v>の中小企業該当</v>
      </c>
      <c r="R12" s="184"/>
      <c r="U12" s="221"/>
    </row>
    <row r="13" spans="1:25" ht="18" customHeight="1" thickBot="1">
      <c r="A13" s="300"/>
      <c r="B13" s="230"/>
      <c r="C13" s="166"/>
      <c r="D13" s="250"/>
      <c r="E13" s="248"/>
      <c r="F13" s="227" t="str">
        <f t="shared" si="2"/>
        <v/>
      </c>
      <c r="G13" s="167"/>
      <c r="H13" s="202"/>
      <c r="I13" s="168">
        <f t="shared" si="0"/>
        <v>0</v>
      </c>
      <c r="J13" s="167"/>
      <c r="K13" s="175"/>
      <c r="L13" s="168">
        <f t="shared" si="3"/>
        <v>0</v>
      </c>
      <c r="M13" s="168">
        <f t="shared" si="5"/>
        <v>0</v>
      </c>
      <c r="N13" s="168" t="str">
        <f t="shared" si="4"/>
        <v/>
      </c>
      <c r="P13" s="159" t="b">
        <f>'【別紙1-3】企業間連携の概要'!CK26</f>
        <v>0</v>
      </c>
      <c r="Q13" s="184" t="str">
        <f t="shared" si="1"/>
        <v>の中小企業該当</v>
      </c>
      <c r="R13" s="184"/>
      <c r="U13" s="221"/>
    </row>
    <row r="14" spans="1:25" ht="18" customHeight="1" thickTop="1">
      <c r="A14" s="301" t="s">
        <v>434</v>
      </c>
      <c r="B14" s="170"/>
      <c r="C14" s="169"/>
      <c r="D14" s="169"/>
      <c r="E14" s="169"/>
      <c r="F14" s="219"/>
      <c r="G14" s="155">
        <f>SUM(G5:G13)</f>
        <v>0</v>
      </c>
      <c r="H14" s="203">
        <f t="shared" ref="H14:N14" si="6">SUM(H5:H13)</f>
        <v>0</v>
      </c>
      <c r="I14" s="155">
        <f t="shared" si="6"/>
        <v>0</v>
      </c>
      <c r="J14" s="155">
        <f t="shared" si="6"/>
        <v>0</v>
      </c>
      <c r="K14" s="176">
        <f t="shared" si="6"/>
        <v>0</v>
      </c>
      <c r="L14" s="155">
        <f t="shared" si="6"/>
        <v>0</v>
      </c>
      <c r="M14" s="155">
        <f t="shared" si="6"/>
        <v>0</v>
      </c>
      <c r="N14" s="245">
        <f t="shared" si="6"/>
        <v>0</v>
      </c>
      <c r="O14" s="216"/>
      <c r="U14" s="221"/>
    </row>
    <row r="15" spans="1:25">
      <c r="G15" s="1155" t="s">
        <v>595</v>
      </c>
      <c r="H15" s="1155"/>
      <c r="I15" s="1155"/>
      <c r="J15" s="1155"/>
    </row>
    <row r="16" spans="1:25" ht="27" customHeight="1">
      <c r="A16" s="1153" t="s">
        <v>436</v>
      </c>
      <c r="B16" s="1153"/>
      <c r="C16" s="1153"/>
      <c r="D16" s="1153"/>
    </row>
    <row r="17" spans="1:21" ht="54">
      <c r="A17" s="213" t="s">
        <v>461</v>
      </c>
      <c r="B17" s="212" t="s">
        <v>429</v>
      </c>
      <c r="C17" s="213" t="s">
        <v>430</v>
      </c>
      <c r="D17" s="220" t="s">
        <v>460</v>
      </c>
      <c r="E17" s="220" t="s">
        <v>473</v>
      </c>
      <c r="F17" s="218" t="s">
        <v>431</v>
      </c>
      <c r="G17" s="214" t="s">
        <v>432</v>
      </c>
      <c r="H17" s="215" t="s">
        <v>433</v>
      </c>
      <c r="I17" s="213" t="s">
        <v>446</v>
      </c>
      <c r="J17" s="213" t="s">
        <v>447</v>
      </c>
      <c r="K17" s="213" t="s">
        <v>448</v>
      </c>
      <c r="L17" s="213" t="s">
        <v>449</v>
      </c>
      <c r="M17" s="213" t="s">
        <v>450</v>
      </c>
      <c r="N17" s="213" t="s">
        <v>451</v>
      </c>
    </row>
    <row r="18" spans="1:21" ht="18" customHeight="1">
      <c r="A18" s="299"/>
      <c r="B18" s="229"/>
      <c r="C18" s="162"/>
      <c r="D18" s="249"/>
      <c r="E18" s="246"/>
      <c r="F18" s="226" t="str">
        <f>IF(OR($H$2="○",D18="○"),1/2,IF(AND($H$2="",D18="✕"),1/3,""))</f>
        <v/>
      </c>
      <c r="G18" s="163"/>
      <c r="H18" s="201"/>
      <c r="I18" s="164">
        <f t="shared" ref="I18:I26" si="7">G18-H18</f>
        <v>0</v>
      </c>
      <c r="J18" s="163"/>
      <c r="K18" s="174"/>
      <c r="L18" s="164">
        <f>MIN(J18,K18)</f>
        <v>0</v>
      </c>
      <c r="M18" s="164">
        <f>MIN(I18,L18)</f>
        <v>0</v>
      </c>
      <c r="N18" s="155" t="str">
        <f t="shared" ref="N18:N26" si="8">IFERROR(ROUNDDOWN(M18*F18,-3),"")</f>
        <v/>
      </c>
      <c r="P18" s="159" t="b">
        <f>'【別紙1-3】企業間連携の概要'!CK18</f>
        <v>0</v>
      </c>
      <c r="Q18" s="159" t="str">
        <f t="shared" ref="Q18:Q26" si="9">B18&amp;"の中小企業該当"</f>
        <v>の中小企業該当</v>
      </c>
      <c r="U18" s="221"/>
    </row>
    <row r="19" spans="1:21" ht="18" customHeight="1">
      <c r="A19" s="299"/>
      <c r="B19" s="229"/>
      <c r="C19" s="162"/>
      <c r="D19" s="249"/>
      <c r="E19" s="247"/>
      <c r="F19" s="226" t="str">
        <f t="shared" ref="F19:F26" si="10">IF(OR($H$2="○",D19="○"),1/2,IF(AND($H$2="",D19="✕"),1/3,""))</f>
        <v/>
      </c>
      <c r="G19" s="163"/>
      <c r="H19" s="201"/>
      <c r="I19" s="164">
        <f t="shared" si="7"/>
        <v>0</v>
      </c>
      <c r="J19" s="163"/>
      <c r="K19" s="174"/>
      <c r="L19" s="164">
        <f t="shared" ref="L19:L26" si="11">MIN(J19,K19)</f>
        <v>0</v>
      </c>
      <c r="M19" s="164">
        <f>MIN(I19,L19)</f>
        <v>0</v>
      </c>
      <c r="N19" s="155" t="str">
        <f t="shared" si="8"/>
        <v/>
      </c>
      <c r="P19" s="159" t="b">
        <f>'【別紙1-3】企業間連携の概要'!CK19</f>
        <v>0</v>
      </c>
      <c r="Q19" s="159" t="str">
        <f t="shared" si="9"/>
        <v>の中小企業該当</v>
      </c>
      <c r="U19" s="221"/>
    </row>
    <row r="20" spans="1:21" ht="18" customHeight="1">
      <c r="A20" s="299"/>
      <c r="B20" s="229"/>
      <c r="C20" s="162"/>
      <c r="D20" s="249"/>
      <c r="E20" s="247"/>
      <c r="F20" s="226" t="str">
        <f t="shared" si="10"/>
        <v/>
      </c>
      <c r="G20" s="163"/>
      <c r="H20" s="201"/>
      <c r="I20" s="164">
        <f t="shared" si="7"/>
        <v>0</v>
      </c>
      <c r="J20" s="163"/>
      <c r="K20" s="174"/>
      <c r="L20" s="164">
        <f t="shared" si="11"/>
        <v>0</v>
      </c>
      <c r="M20" s="164">
        <f t="shared" ref="M20:M26" si="12">MIN(I20,L20)</f>
        <v>0</v>
      </c>
      <c r="N20" s="155" t="str">
        <f t="shared" si="8"/>
        <v/>
      </c>
      <c r="P20" s="159" t="b">
        <f>'【別紙1-3】企業間連携の概要'!CK20</f>
        <v>0</v>
      </c>
      <c r="Q20" s="159" t="str">
        <f t="shared" si="9"/>
        <v>の中小企業該当</v>
      </c>
      <c r="U20" s="221"/>
    </row>
    <row r="21" spans="1:21" ht="18" customHeight="1">
      <c r="A21" s="299"/>
      <c r="B21" s="229"/>
      <c r="C21" s="162"/>
      <c r="D21" s="249"/>
      <c r="E21" s="247"/>
      <c r="F21" s="226" t="str">
        <f t="shared" si="10"/>
        <v/>
      </c>
      <c r="G21" s="163"/>
      <c r="H21" s="201"/>
      <c r="I21" s="164">
        <f t="shared" si="7"/>
        <v>0</v>
      </c>
      <c r="J21" s="163"/>
      <c r="K21" s="174"/>
      <c r="L21" s="164">
        <f t="shared" si="11"/>
        <v>0</v>
      </c>
      <c r="M21" s="164">
        <f t="shared" si="12"/>
        <v>0</v>
      </c>
      <c r="N21" s="155" t="str">
        <f t="shared" si="8"/>
        <v/>
      </c>
      <c r="P21" s="159" t="b">
        <f>'【別紙1-3】企業間連携の概要'!CK21</f>
        <v>0</v>
      </c>
      <c r="Q21" s="159" t="str">
        <f t="shared" si="9"/>
        <v>の中小企業該当</v>
      </c>
      <c r="U21" s="221"/>
    </row>
    <row r="22" spans="1:21" ht="18" customHeight="1">
      <c r="A22" s="299"/>
      <c r="B22" s="229"/>
      <c r="C22" s="162"/>
      <c r="D22" s="249"/>
      <c r="E22" s="247"/>
      <c r="F22" s="226" t="str">
        <f t="shared" si="10"/>
        <v/>
      </c>
      <c r="G22" s="163"/>
      <c r="H22" s="201"/>
      <c r="I22" s="164">
        <f t="shared" si="7"/>
        <v>0</v>
      </c>
      <c r="J22" s="163"/>
      <c r="K22" s="174"/>
      <c r="L22" s="164">
        <f t="shared" si="11"/>
        <v>0</v>
      </c>
      <c r="M22" s="164">
        <f t="shared" si="12"/>
        <v>0</v>
      </c>
      <c r="N22" s="155" t="str">
        <f t="shared" si="8"/>
        <v/>
      </c>
      <c r="P22" s="159" t="b">
        <f>'【別紙1-3】企業間連携の概要'!CK22</f>
        <v>0</v>
      </c>
      <c r="Q22" s="159" t="str">
        <f t="shared" si="9"/>
        <v>の中小企業該当</v>
      </c>
      <c r="U22" s="221"/>
    </row>
    <row r="23" spans="1:21" ht="18" customHeight="1">
      <c r="A23" s="299"/>
      <c r="B23" s="229"/>
      <c r="C23" s="162"/>
      <c r="D23" s="249"/>
      <c r="E23" s="247"/>
      <c r="F23" s="226" t="str">
        <f t="shared" si="10"/>
        <v/>
      </c>
      <c r="G23" s="163"/>
      <c r="H23" s="201"/>
      <c r="I23" s="164">
        <f t="shared" si="7"/>
        <v>0</v>
      </c>
      <c r="J23" s="163"/>
      <c r="K23" s="174"/>
      <c r="L23" s="164">
        <f t="shared" si="11"/>
        <v>0</v>
      </c>
      <c r="M23" s="164">
        <f t="shared" si="12"/>
        <v>0</v>
      </c>
      <c r="N23" s="155" t="str">
        <f t="shared" si="8"/>
        <v/>
      </c>
      <c r="P23" s="159" t="b">
        <f>'【別紙1-3】企業間連携の概要'!CK23</f>
        <v>0</v>
      </c>
      <c r="Q23" s="159" t="str">
        <f t="shared" si="9"/>
        <v>の中小企業該当</v>
      </c>
      <c r="U23" s="221"/>
    </row>
    <row r="24" spans="1:21" ht="18" customHeight="1">
      <c r="A24" s="299"/>
      <c r="B24" s="229"/>
      <c r="C24" s="162"/>
      <c r="D24" s="249"/>
      <c r="E24" s="247"/>
      <c r="F24" s="226" t="str">
        <f t="shared" si="10"/>
        <v/>
      </c>
      <c r="G24" s="163"/>
      <c r="H24" s="201"/>
      <c r="I24" s="164">
        <f t="shared" si="7"/>
        <v>0</v>
      </c>
      <c r="J24" s="163"/>
      <c r="K24" s="174"/>
      <c r="L24" s="164">
        <f t="shared" si="11"/>
        <v>0</v>
      </c>
      <c r="M24" s="164">
        <f t="shared" si="12"/>
        <v>0</v>
      </c>
      <c r="N24" s="155" t="str">
        <f t="shared" si="8"/>
        <v/>
      </c>
      <c r="P24" s="159" t="b">
        <f>'【別紙1-3】企業間連携の概要'!CK24</f>
        <v>0</v>
      </c>
      <c r="Q24" s="159" t="str">
        <f t="shared" si="9"/>
        <v>の中小企業該当</v>
      </c>
      <c r="U24" s="221"/>
    </row>
    <row r="25" spans="1:21" ht="18" customHeight="1">
      <c r="A25" s="299"/>
      <c r="B25" s="229"/>
      <c r="C25" s="162"/>
      <c r="D25" s="249"/>
      <c r="E25" s="247"/>
      <c r="F25" s="226" t="str">
        <f t="shared" si="10"/>
        <v/>
      </c>
      <c r="G25" s="163"/>
      <c r="H25" s="201"/>
      <c r="I25" s="164">
        <f t="shared" si="7"/>
        <v>0</v>
      </c>
      <c r="J25" s="163"/>
      <c r="K25" s="174"/>
      <c r="L25" s="164">
        <f t="shared" si="11"/>
        <v>0</v>
      </c>
      <c r="M25" s="164">
        <f t="shared" si="12"/>
        <v>0</v>
      </c>
      <c r="N25" s="155" t="str">
        <f t="shared" si="8"/>
        <v/>
      </c>
      <c r="P25" s="159" t="b">
        <f>'【別紙1-3】企業間連携の概要'!CK25</f>
        <v>0</v>
      </c>
      <c r="Q25" s="159" t="str">
        <f t="shared" si="9"/>
        <v>の中小企業該当</v>
      </c>
      <c r="U25" s="221"/>
    </row>
    <row r="26" spans="1:21" ht="18" customHeight="1" thickBot="1">
      <c r="A26" s="300"/>
      <c r="B26" s="229"/>
      <c r="C26" s="166"/>
      <c r="D26" s="250"/>
      <c r="E26" s="248"/>
      <c r="F26" s="227" t="str">
        <f t="shared" si="10"/>
        <v/>
      </c>
      <c r="G26" s="167"/>
      <c r="H26" s="202"/>
      <c r="I26" s="168">
        <f t="shared" si="7"/>
        <v>0</v>
      </c>
      <c r="J26" s="167"/>
      <c r="K26" s="175"/>
      <c r="L26" s="168">
        <f t="shared" si="11"/>
        <v>0</v>
      </c>
      <c r="M26" s="168">
        <f t="shared" si="12"/>
        <v>0</v>
      </c>
      <c r="N26" s="168" t="str">
        <f t="shared" si="8"/>
        <v/>
      </c>
      <c r="P26" s="159" t="b">
        <f>'【別紙1-3】企業間連携の概要'!CK26</f>
        <v>0</v>
      </c>
      <c r="Q26" s="159" t="str">
        <f t="shared" si="9"/>
        <v>の中小企業該当</v>
      </c>
      <c r="U26" s="221"/>
    </row>
    <row r="27" spans="1:21" ht="18" customHeight="1" thickTop="1">
      <c r="A27" s="301" t="s">
        <v>434</v>
      </c>
      <c r="B27" s="170"/>
      <c r="C27" s="169"/>
      <c r="D27" s="169"/>
      <c r="E27" s="169"/>
      <c r="F27" s="219"/>
      <c r="G27" s="155">
        <f>SUM(G18:G26)</f>
        <v>0</v>
      </c>
      <c r="H27" s="203">
        <f>SUM(H18:H26)</f>
        <v>0</v>
      </c>
      <c r="I27" s="155">
        <f t="shared" ref="I27:J27" si="13">SUM(I18:I26)</f>
        <v>0</v>
      </c>
      <c r="J27" s="155">
        <f t="shared" si="13"/>
        <v>0</v>
      </c>
      <c r="K27" s="176">
        <f>SUM(K18:K26)</f>
        <v>0</v>
      </c>
      <c r="L27" s="155">
        <f t="shared" ref="L27:N27" si="14">SUM(L18:L26)</f>
        <v>0</v>
      </c>
      <c r="M27" s="155">
        <f t="shared" si="14"/>
        <v>0</v>
      </c>
      <c r="N27" s="155">
        <f t="shared" si="14"/>
        <v>0</v>
      </c>
      <c r="U27" s="221"/>
    </row>
    <row r="28" spans="1:21">
      <c r="G28" s="1155" t="s">
        <v>595</v>
      </c>
      <c r="H28" s="1155"/>
      <c r="I28" s="1155"/>
      <c r="J28" s="1155"/>
      <c r="K28" s="173"/>
      <c r="L28" s="173"/>
      <c r="M28" s="173"/>
      <c r="N28" s="173"/>
      <c r="U28" s="221"/>
    </row>
    <row r="29" spans="1:21" ht="27" customHeight="1">
      <c r="A29" s="1153" t="s">
        <v>437</v>
      </c>
      <c r="B29" s="1153"/>
      <c r="C29" s="1153"/>
      <c r="D29" s="1153"/>
    </row>
    <row r="30" spans="1:21" ht="54">
      <c r="A30" s="213" t="s">
        <v>461</v>
      </c>
      <c r="B30" s="212" t="s">
        <v>429</v>
      </c>
      <c r="C30" s="213" t="s">
        <v>430</v>
      </c>
      <c r="D30" s="220" t="s">
        <v>460</v>
      </c>
      <c r="E30" s="220"/>
      <c r="F30" s="218" t="s">
        <v>431</v>
      </c>
      <c r="G30" s="214" t="s">
        <v>432</v>
      </c>
      <c r="H30" s="215" t="s">
        <v>433</v>
      </c>
      <c r="I30" s="213" t="s">
        <v>446</v>
      </c>
      <c r="J30" s="213" t="s">
        <v>447</v>
      </c>
      <c r="K30" s="213" t="s">
        <v>448</v>
      </c>
      <c r="L30" s="213" t="s">
        <v>449</v>
      </c>
      <c r="M30" s="213" t="s">
        <v>450</v>
      </c>
      <c r="N30" s="213" t="s">
        <v>451</v>
      </c>
    </row>
    <row r="31" spans="1:21" ht="18" customHeight="1">
      <c r="A31" s="299"/>
      <c r="B31" s="229"/>
      <c r="C31" s="162"/>
      <c r="D31" s="249"/>
      <c r="E31" s="246"/>
      <c r="F31" s="226" t="str">
        <f>IF(OR($H$2="○",D31="○"),1/2,IF(AND($H$2="",D31="✕"),1/3,""))</f>
        <v/>
      </c>
      <c r="G31" s="163"/>
      <c r="H31" s="201"/>
      <c r="I31" s="164">
        <f t="shared" ref="I31:I39" si="15">G31-H31</f>
        <v>0</v>
      </c>
      <c r="J31" s="163"/>
      <c r="K31" s="174"/>
      <c r="L31" s="164">
        <f>MIN(J31,K31)</f>
        <v>0</v>
      </c>
      <c r="M31" s="164">
        <f>MIN(I31,L31)</f>
        <v>0</v>
      </c>
      <c r="N31" s="164" t="str">
        <f t="shared" ref="N31:N39" si="16">IFERROR(ROUNDDOWN(M31*F31,-3),"")</f>
        <v/>
      </c>
      <c r="P31" s="159" t="b">
        <f>'【別紙1-3】企業間連携の概要'!CK18</f>
        <v>0</v>
      </c>
      <c r="Q31" s="159" t="str">
        <f t="shared" ref="Q31:Q39" si="17">B31&amp;"の中小企業該当"</f>
        <v>の中小企業該当</v>
      </c>
      <c r="U31" s="221"/>
    </row>
    <row r="32" spans="1:21" ht="18" customHeight="1">
      <c r="A32" s="299"/>
      <c r="B32" s="229"/>
      <c r="C32" s="162"/>
      <c r="D32" s="249"/>
      <c r="E32" s="247"/>
      <c r="F32" s="226" t="str">
        <f t="shared" ref="F32:F39" si="18">IF(OR($H$2="○",D32="○"),1/2,IF(AND($H$2="",D32="✕"),1/3,""))</f>
        <v/>
      </c>
      <c r="G32" s="163"/>
      <c r="H32" s="201"/>
      <c r="I32" s="164">
        <f t="shared" si="15"/>
        <v>0</v>
      </c>
      <c r="J32" s="163"/>
      <c r="K32" s="174"/>
      <c r="L32" s="164">
        <f t="shared" ref="L32:L39" si="19">MIN(J32,K32)</f>
        <v>0</v>
      </c>
      <c r="M32" s="164">
        <f>MIN(I32,L32)</f>
        <v>0</v>
      </c>
      <c r="N32" s="164" t="str">
        <f t="shared" si="16"/>
        <v/>
      </c>
      <c r="P32" s="159" t="b">
        <f>'【別紙1-3】企業間連携の概要'!CK19</f>
        <v>0</v>
      </c>
      <c r="Q32" s="159" t="str">
        <f t="shared" si="17"/>
        <v>の中小企業該当</v>
      </c>
      <c r="U32" s="221"/>
    </row>
    <row r="33" spans="1:21" ht="18" customHeight="1">
      <c r="A33" s="299"/>
      <c r="B33" s="229"/>
      <c r="C33" s="162"/>
      <c r="D33" s="249"/>
      <c r="E33" s="247"/>
      <c r="F33" s="226" t="str">
        <f t="shared" si="18"/>
        <v/>
      </c>
      <c r="G33" s="163"/>
      <c r="H33" s="201"/>
      <c r="I33" s="164">
        <f t="shared" si="15"/>
        <v>0</v>
      </c>
      <c r="J33" s="163"/>
      <c r="K33" s="174"/>
      <c r="L33" s="164">
        <f t="shared" si="19"/>
        <v>0</v>
      </c>
      <c r="M33" s="164">
        <f t="shared" ref="M33:M39" si="20">MIN(I33,L33)</f>
        <v>0</v>
      </c>
      <c r="N33" s="164" t="str">
        <f t="shared" si="16"/>
        <v/>
      </c>
      <c r="P33" s="159" t="b">
        <f>'【別紙1-3】企業間連携の概要'!CK20</f>
        <v>0</v>
      </c>
      <c r="Q33" s="159" t="str">
        <f t="shared" si="17"/>
        <v>の中小企業該当</v>
      </c>
      <c r="U33" s="221"/>
    </row>
    <row r="34" spans="1:21" ht="18" customHeight="1">
      <c r="A34" s="299"/>
      <c r="B34" s="229"/>
      <c r="C34" s="162" t="str">
        <f>IFERROR(IF(VLOOKUP(B34,'【別紙1-3】企業間連携の概要'!$CJ$18:$CL$26,2,0),"○",""),"")</f>
        <v/>
      </c>
      <c r="D34" s="249"/>
      <c r="E34" s="247"/>
      <c r="F34" s="226" t="str">
        <f t="shared" si="18"/>
        <v/>
      </c>
      <c r="G34" s="163"/>
      <c r="H34" s="201"/>
      <c r="I34" s="164">
        <f t="shared" si="15"/>
        <v>0</v>
      </c>
      <c r="J34" s="163"/>
      <c r="K34" s="174"/>
      <c r="L34" s="164">
        <f t="shared" si="19"/>
        <v>0</v>
      </c>
      <c r="M34" s="164">
        <f t="shared" si="20"/>
        <v>0</v>
      </c>
      <c r="N34" s="164" t="str">
        <f t="shared" si="16"/>
        <v/>
      </c>
      <c r="P34" s="159" t="b">
        <f>'【別紙1-3】企業間連携の概要'!CK21</f>
        <v>0</v>
      </c>
      <c r="Q34" s="159" t="str">
        <f t="shared" si="17"/>
        <v>の中小企業該当</v>
      </c>
      <c r="U34" s="221"/>
    </row>
    <row r="35" spans="1:21" ht="18" customHeight="1">
      <c r="A35" s="299"/>
      <c r="B35" s="229"/>
      <c r="C35" s="162" t="str">
        <f>IFERROR(IF(VLOOKUP(B35,'【別紙1-3】企業間連携の概要'!$CJ$18:$CL$26,2,0),"○",""),"")</f>
        <v/>
      </c>
      <c r="D35" s="249"/>
      <c r="E35" s="247"/>
      <c r="F35" s="226" t="str">
        <f t="shared" si="18"/>
        <v/>
      </c>
      <c r="G35" s="163"/>
      <c r="H35" s="201"/>
      <c r="I35" s="164">
        <f t="shared" si="15"/>
        <v>0</v>
      </c>
      <c r="J35" s="163"/>
      <c r="K35" s="174"/>
      <c r="L35" s="164">
        <f>MIN(J35,K35)</f>
        <v>0</v>
      </c>
      <c r="M35" s="164">
        <f t="shared" si="20"/>
        <v>0</v>
      </c>
      <c r="N35" s="164" t="str">
        <f t="shared" si="16"/>
        <v/>
      </c>
      <c r="P35" s="159" t="b">
        <f>'【別紙1-3】企業間連携の概要'!CK22</f>
        <v>0</v>
      </c>
      <c r="Q35" s="159" t="str">
        <f t="shared" si="17"/>
        <v>の中小企業該当</v>
      </c>
      <c r="U35" s="221"/>
    </row>
    <row r="36" spans="1:21" ht="18" customHeight="1">
      <c r="A36" s="299"/>
      <c r="B36" s="229"/>
      <c r="C36" s="162" t="str">
        <f>IFERROR(IF(VLOOKUP(B36,'【別紙1-3】企業間連携の概要'!$CJ$18:$CL$26,2,0),"○",""),"")</f>
        <v/>
      </c>
      <c r="D36" s="249"/>
      <c r="E36" s="247"/>
      <c r="F36" s="226" t="str">
        <f t="shared" si="18"/>
        <v/>
      </c>
      <c r="G36" s="163"/>
      <c r="H36" s="201"/>
      <c r="I36" s="164">
        <f t="shared" si="15"/>
        <v>0</v>
      </c>
      <c r="J36" s="163"/>
      <c r="K36" s="174"/>
      <c r="L36" s="164">
        <f>MIN(J36,K36)</f>
        <v>0</v>
      </c>
      <c r="M36" s="164">
        <f t="shared" si="20"/>
        <v>0</v>
      </c>
      <c r="N36" s="164" t="str">
        <f t="shared" si="16"/>
        <v/>
      </c>
      <c r="P36" s="159" t="b">
        <f>'【別紙1-3】企業間連携の概要'!CK23</f>
        <v>0</v>
      </c>
      <c r="Q36" s="159" t="str">
        <f t="shared" si="17"/>
        <v>の中小企業該当</v>
      </c>
      <c r="U36" s="221"/>
    </row>
    <row r="37" spans="1:21" ht="18" customHeight="1">
      <c r="A37" s="299"/>
      <c r="B37" s="229"/>
      <c r="C37" s="162" t="str">
        <f>IFERROR(IF(VLOOKUP(B37,'【別紙1-3】企業間連携の概要'!$CJ$18:$CL$26,2,0),"○",""),"")</f>
        <v/>
      </c>
      <c r="D37" s="249"/>
      <c r="E37" s="247"/>
      <c r="F37" s="226" t="str">
        <f t="shared" si="18"/>
        <v/>
      </c>
      <c r="G37" s="163"/>
      <c r="H37" s="201"/>
      <c r="I37" s="164">
        <f t="shared" si="15"/>
        <v>0</v>
      </c>
      <c r="J37" s="163"/>
      <c r="K37" s="174"/>
      <c r="L37" s="164">
        <f t="shared" ref="L37" si="21">MIN(J37,K37)</f>
        <v>0</v>
      </c>
      <c r="M37" s="164">
        <f t="shared" si="20"/>
        <v>0</v>
      </c>
      <c r="N37" s="164" t="str">
        <f t="shared" si="16"/>
        <v/>
      </c>
      <c r="P37" s="159" t="b">
        <f>'【別紙1-3】企業間連携の概要'!CK24</f>
        <v>0</v>
      </c>
      <c r="Q37" s="159" t="str">
        <f t="shared" si="17"/>
        <v>の中小企業該当</v>
      </c>
      <c r="U37" s="221"/>
    </row>
    <row r="38" spans="1:21" ht="18" customHeight="1">
      <c r="A38" s="299"/>
      <c r="B38" s="229"/>
      <c r="C38" s="162" t="str">
        <f>IFERROR(IF(VLOOKUP(B38,'【別紙1-3】企業間連携の概要'!$CJ$18:$CL$26,2,0),"○",""),"")</f>
        <v/>
      </c>
      <c r="D38" s="249"/>
      <c r="E38" s="247"/>
      <c r="F38" s="226" t="str">
        <f t="shared" si="18"/>
        <v/>
      </c>
      <c r="G38" s="163"/>
      <c r="H38" s="201"/>
      <c r="I38" s="164">
        <f t="shared" si="15"/>
        <v>0</v>
      </c>
      <c r="J38" s="163"/>
      <c r="K38" s="174"/>
      <c r="L38" s="164">
        <f t="shared" si="19"/>
        <v>0</v>
      </c>
      <c r="M38" s="164">
        <f t="shared" si="20"/>
        <v>0</v>
      </c>
      <c r="N38" s="164" t="str">
        <f t="shared" si="16"/>
        <v/>
      </c>
      <c r="P38" s="159" t="b">
        <f>'【別紙1-3】企業間連携の概要'!CK25</f>
        <v>0</v>
      </c>
      <c r="Q38" s="159" t="str">
        <f t="shared" si="17"/>
        <v>の中小企業該当</v>
      </c>
      <c r="U38" s="221"/>
    </row>
    <row r="39" spans="1:21" ht="18" customHeight="1" thickBot="1">
      <c r="A39" s="300"/>
      <c r="B39" s="230"/>
      <c r="C39" s="166" t="str">
        <f>IFERROR(IF(VLOOKUP(B39,'【別紙1-3】企業間連携の概要'!$CJ$18:$CL$26,2,0),"○",""),"")</f>
        <v/>
      </c>
      <c r="D39" s="250"/>
      <c r="E39" s="248"/>
      <c r="F39" s="227" t="str">
        <f t="shared" si="18"/>
        <v/>
      </c>
      <c r="G39" s="167"/>
      <c r="H39" s="202"/>
      <c r="I39" s="168">
        <f t="shared" si="15"/>
        <v>0</v>
      </c>
      <c r="J39" s="167"/>
      <c r="K39" s="175"/>
      <c r="L39" s="168">
        <f t="shared" si="19"/>
        <v>0</v>
      </c>
      <c r="M39" s="168">
        <f t="shared" si="20"/>
        <v>0</v>
      </c>
      <c r="N39" s="168" t="str">
        <f t="shared" si="16"/>
        <v/>
      </c>
      <c r="P39" s="159" t="b">
        <f>'【別紙1-3】企業間連携の概要'!CK26</f>
        <v>0</v>
      </c>
      <c r="Q39" s="159" t="str">
        <f t="shared" si="17"/>
        <v>の中小企業該当</v>
      </c>
      <c r="U39" s="221"/>
    </row>
    <row r="40" spans="1:21" ht="18" customHeight="1" thickTop="1">
      <c r="A40" s="301" t="s">
        <v>434</v>
      </c>
      <c r="B40" s="170"/>
      <c r="C40" s="169"/>
      <c r="D40" s="169"/>
      <c r="E40" s="169"/>
      <c r="F40" s="219"/>
      <c r="G40" s="155">
        <f>SUM(G31:G39)</f>
        <v>0</v>
      </c>
      <c r="H40" s="203">
        <f t="shared" ref="H40:J40" si="22">SUM(H31:H39)</f>
        <v>0</v>
      </c>
      <c r="I40" s="155">
        <f t="shared" si="22"/>
        <v>0</v>
      </c>
      <c r="J40" s="155">
        <f t="shared" si="22"/>
        <v>0</v>
      </c>
      <c r="K40" s="176">
        <f>SUM(K31:K39)</f>
        <v>0</v>
      </c>
      <c r="L40" s="155">
        <f t="shared" ref="L40:N40" si="23">SUM(L31:L39)</f>
        <v>0</v>
      </c>
      <c r="M40" s="155">
        <f t="shared" si="23"/>
        <v>0</v>
      </c>
      <c r="N40" s="155">
        <f t="shared" si="23"/>
        <v>0</v>
      </c>
      <c r="U40" s="221"/>
    </row>
    <row r="41" spans="1:21">
      <c r="G41" s="1155" t="s">
        <v>595</v>
      </c>
      <c r="H41" s="1155"/>
      <c r="I41" s="1155"/>
      <c r="J41" s="1155"/>
      <c r="K41" s="172"/>
      <c r="L41" s="172"/>
      <c r="M41" s="172"/>
      <c r="N41" s="172"/>
    </row>
    <row r="42" spans="1:21" ht="40.5" customHeight="1">
      <c r="A42" s="1153" t="s">
        <v>438</v>
      </c>
      <c r="B42" s="1153"/>
      <c r="C42" s="1153"/>
      <c r="D42" s="1153"/>
      <c r="E42" s="1153"/>
      <c r="F42" s="1153"/>
      <c r="G42" s="1153"/>
    </row>
    <row r="43" spans="1:21" ht="56.25" customHeight="1">
      <c r="A43" s="213" t="s">
        <v>461</v>
      </c>
      <c r="B43" s="212" t="s">
        <v>429</v>
      </c>
      <c r="C43" s="213" t="s">
        <v>430</v>
      </c>
      <c r="D43" s="220" t="s">
        <v>460</v>
      </c>
      <c r="E43" s="220"/>
      <c r="F43" s="218" t="s">
        <v>431</v>
      </c>
      <c r="G43" s="214" t="s">
        <v>432</v>
      </c>
      <c r="H43" s="215" t="s">
        <v>433</v>
      </c>
      <c r="I43" s="213" t="s">
        <v>446</v>
      </c>
      <c r="J43" s="213" t="s">
        <v>447</v>
      </c>
      <c r="K43" s="213" t="s">
        <v>448</v>
      </c>
      <c r="L43" s="213" t="s">
        <v>449</v>
      </c>
      <c r="M43" s="213" t="s">
        <v>450</v>
      </c>
      <c r="N43" s="213" t="s">
        <v>451</v>
      </c>
    </row>
    <row r="44" spans="1:21" ht="18" customHeight="1">
      <c r="A44" s="299"/>
      <c r="B44" s="229"/>
      <c r="C44" s="162"/>
      <c r="D44" s="249"/>
      <c r="E44" s="246"/>
      <c r="F44" s="226" t="str">
        <f>IF(OR($H$2="○",D44="○"),1/2,IF(AND($H$2="",D44="✕"),1/3,""))</f>
        <v/>
      </c>
      <c r="G44" s="164" t="str">
        <f>IF($A44="","",SUMIF($A$5:$A$39,$A44,G$5:G$39))</f>
        <v/>
      </c>
      <c r="H44" s="206" t="str">
        <f>IF($A44="","",SUMIF($A$5:$A$39,$A44,H$5:H$39))</f>
        <v/>
      </c>
      <c r="I44" s="164" t="str">
        <f>IF($A44="","",SUMIF($A$5:$A$39,$A44,I$5:I$39))</f>
        <v/>
      </c>
      <c r="J44" s="164" t="str">
        <f>IF($A44="","",SUMIF($A$5:$A$39,$A44,J$5:J$39))</f>
        <v/>
      </c>
      <c r="K44" s="253"/>
      <c r="L44" s="164" t="str">
        <f>IF($A44="","",SUMIF($A$5:$A$39,$A44,L$5:L$39))</f>
        <v/>
      </c>
      <c r="M44" s="164" t="str">
        <f>IF($A44="","",SUMIF($A$5:$A$39,$A44,M$5:M$39))</f>
        <v/>
      </c>
      <c r="N44" s="164" t="str">
        <f>IF($A44="","",SUMIF($A$5:$A$39,$A44,N$5:N$39))</f>
        <v/>
      </c>
      <c r="P44" s="159" t="b">
        <f>'【別紙1-3】企業間連携の概要'!CK18</f>
        <v>0</v>
      </c>
      <c r="Q44" s="159" t="str">
        <f t="shared" ref="Q44:Q52" si="24">B44&amp;"の中小企業該当"</f>
        <v>の中小企業該当</v>
      </c>
      <c r="U44" s="221"/>
    </row>
    <row r="45" spans="1:21" ht="18" customHeight="1">
      <c r="A45" s="299"/>
      <c r="B45" s="229"/>
      <c r="C45" s="162"/>
      <c r="D45" s="249"/>
      <c r="E45" s="247"/>
      <c r="F45" s="226" t="str">
        <f t="shared" ref="F45:F52" si="25">IF(OR($H$2="○",D45="○"),1/2,IF(AND($H$2="",D45="✕"),1/3,""))</f>
        <v/>
      </c>
      <c r="G45" s="164" t="str">
        <f t="shared" ref="G45:J52" si="26">IF($A45="","",SUMIF($A$5:$A$39,$A45,G$5:G$39))</f>
        <v/>
      </c>
      <c r="H45" s="206" t="str">
        <f t="shared" si="26"/>
        <v/>
      </c>
      <c r="I45" s="164" t="str">
        <f t="shared" si="26"/>
        <v/>
      </c>
      <c r="J45" s="164" t="str">
        <f t="shared" si="26"/>
        <v/>
      </c>
      <c r="K45" s="253"/>
      <c r="L45" s="164" t="str">
        <f t="shared" ref="L45:N52" si="27">IF($A45="","",SUMIF($A$5:$A$39,$A45,L$5:L$39))</f>
        <v/>
      </c>
      <c r="M45" s="164" t="str">
        <f t="shared" si="27"/>
        <v/>
      </c>
      <c r="N45" s="164" t="str">
        <f t="shared" si="27"/>
        <v/>
      </c>
      <c r="P45" s="159" t="b">
        <f>'【別紙1-3】企業間連携の概要'!CK19</f>
        <v>0</v>
      </c>
      <c r="Q45" s="159" t="str">
        <f t="shared" si="24"/>
        <v>の中小企業該当</v>
      </c>
      <c r="U45" s="221"/>
    </row>
    <row r="46" spans="1:21" ht="18" customHeight="1">
      <c r="A46" s="299"/>
      <c r="B46" s="229"/>
      <c r="C46" s="162"/>
      <c r="D46" s="249"/>
      <c r="E46" s="247"/>
      <c r="F46" s="226" t="str">
        <f t="shared" si="25"/>
        <v/>
      </c>
      <c r="G46" s="164" t="str">
        <f t="shared" si="26"/>
        <v/>
      </c>
      <c r="H46" s="206" t="str">
        <f t="shared" si="26"/>
        <v/>
      </c>
      <c r="I46" s="164" t="str">
        <f t="shared" si="26"/>
        <v/>
      </c>
      <c r="J46" s="164" t="str">
        <f t="shared" si="26"/>
        <v/>
      </c>
      <c r="K46" s="253"/>
      <c r="L46" s="164" t="str">
        <f t="shared" si="27"/>
        <v/>
      </c>
      <c r="M46" s="164" t="str">
        <f t="shared" si="27"/>
        <v/>
      </c>
      <c r="N46" s="164" t="str">
        <f t="shared" si="27"/>
        <v/>
      </c>
      <c r="P46" s="159" t="b">
        <f>'【別紙1-3】企業間連携の概要'!CK20</f>
        <v>0</v>
      </c>
      <c r="Q46" s="159" t="str">
        <f t="shared" si="24"/>
        <v>の中小企業該当</v>
      </c>
      <c r="U46" s="221"/>
    </row>
    <row r="47" spans="1:21" ht="18" customHeight="1">
      <c r="A47" s="299"/>
      <c r="B47" s="229" t="str">
        <f>IF(OR('【別紙1-3】企業間連携の概要'!AM21="", '【別紙1-3】企業間連携の概要'!AM21=0), "",'【別紙1-3】企業間連携の概要'!AM21)</f>
        <v/>
      </c>
      <c r="C47" s="162"/>
      <c r="D47" s="249"/>
      <c r="E47" s="247"/>
      <c r="F47" s="226" t="str">
        <f t="shared" si="25"/>
        <v/>
      </c>
      <c r="G47" s="164" t="str">
        <f t="shared" si="26"/>
        <v/>
      </c>
      <c r="H47" s="206" t="str">
        <f t="shared" si="26"/>
        <v/>
      </c>
      <c r="I47" s="164" t="str">
        <f t="shared" si="26"/>
        <v/>
      </c>
      <c r="J47" s="164" t="str">
        <f t="shared" si="26"/>
        <v/>
      </c>
      <c r="K47" s="253"/>
      <c r="L47" s="164" t="str">
        <f t="shared" si="27"/>
        <v/>
      </c>
      <c r="M47" s="164" t="str">
        <f t="shared" si="27"/>
        <v/>
      </c>
      <c r="N47" s="164" t="str">
        <f t="shared" si="27"/>
        <v/>
      </c>
      <c r="P47" s="159" t="b">
        <f>'【別紙1-3】企業間連携の概要'!CK21</f>
        <v>0</v>
      </c>
      <c r="Q47" s="159" t="str">
        <f t="shared" si="24"/>
        <v>の中小企業該当</v>
      </c>
      <c r="U47" s="221"/>
    </row>
    <row r="48" spans="1:21" ht="18" customHeight="1">
      <c r="A48" s="299"/>
      <c r="B48" s="229" t="str">
        <f>IF(OR('【別紙1-3】企業間連携の概要'!AM22="", '【別紙1-3】企業間連携の概要'!AM22=0), "",'【別紙1-3】企業間連携の概要'!AM22)</f>
        <v/>
      </c>
      <c r="C48" s="162"/>
      <c r="D48" s="249"/>
      <c r="E48" s="247"/>
      <c r="F48" s="226" t="str">
        <f t="shared" si="25"/>
        <v/>
      </c>
      <c r="G48" s="164" t="str">
        <f t="shared" si="26"/>
        <v/>
      </c>
      <c r="H48" s="206" t="str">
        <f t="shared" si="26"/>
        <v/>
      </c>
      <c r="I48" s="164" t="str">
        <f t="shared" si="26"/>
        <v/>
      </c>
      <c r="J48" s="164" t="str">
        <f t="shared" si="26"/>
        <v/>
      </c>
      <c r="K48" s="253"/>
      <c r="L48" s="164" t="str">
        <f t="shared" si="27"/>
        <v/>
      </c>
      <c r="M48" s="164" t="str">
        <f t="shared" si="27"/>
        <v/>
      </c>
      <c r="N48" s="164" t="str">
        <f t="shared" si="27"/>
        <v/>
      </c>
      <c r="P48" s="159" t="b">
        <f>'【別紙1-3】企業間連携の概要'!CK22</f>
        <v>0</v>
      </c>
      <c r="Q48" s="159" t="str">
        <f t="shared" si="24"/>
        <v>の中小企業該当</v>
      </c>
      <c r="U48" s="221"/>
    </row>
    <row r="49" spans="1:21" ht="18" customHeight="1">
      <c r="A49" s="299"/>
      <c r="B49" s="229" t="str">
        <f>IF(OR('【別紙1-3】企業間連携の概要'!AM23="", '【別紙1-3】企業間連携の概要'!AM23=0), "",'【別紙1-3】企業間連携の概要'!AM23)</f>
        <v/>
      </c>
      <c r="C49" s="162"/>
      <c r="D49" s="249"/>
      <c r="E49" s="247"/>
      <c r="F49" s="226" t="str">
        <f t="shared" si="25"/>
        <v/>
      </c>
      <c r="G49" s="164" t="str">
        <f t="shared" si="26"/>
        <v/>
      </c>
      <c r="H49" s="206" t="str">
        <f t="shared" si="26"/>
        <v/>
      </c>
      <c r="I49" s="164" t="str">
        <f t="shared" si="26"/>
        <v/>
      </c>
      <c r="J49" s="164" t="str">
        <f t="shared" si="26"/>
        <v/>
      </c>
      <c r="K49" s="253"/>
      <c r="L49" s="164" t="str">
        <f t="shared" si="27"/>
        <v/>
      </c>
      <c r="M49" s="164" t="str">
        <f t="shared" si="27"/>
        <v/>
      </c>
      <c r="N49" s="164" t="str">
        <f t="shared" si="27"/>
        <v/>
      </c>
      <c r="P49" s="159" t="b">
        <f>'【別紙1-3】企業間連携の概要'!CK23</f>
        <v>0</v>
      </c>
      <c r="Q49" s="159" t="str">
        <f t="shared" si="24"/>
        <v>の中小企業該当</v>
      </c>
      <c r="U49" s="221"/>
    </row>
    <row r="50" spans="1:21" ht="18" customHeight="1">
      <c r="A50" s="299"/>
      <c r="B50" s="229" t="str">
        <f>IF(OR('【別紙1-3】企業間連携の概要'!AM24="", '【別紙1-3】企業間連携の概要'!AM24=0), "",'【別紙1-3】企業間連携の概要'!AM24)</f>
        <v/>
      </c>
      <c r="C50" s="162"/>
      <c r="D50" s="249"/>
      <c r="E50" s="247"/>
      <c r="F50" s="226" t="str">
        <f t="shared" si="25"/>
        <v/>
      </c>
      <c r="G50" s="164" t="str">
        <f t="shared" si="26"/>
        <v/>
      </c>
      <c r="H50" s="206" t="str">
        <f t="shared" si="26"/>
        <v/>
      </c>
      <c r="I50" s="164" t="str">
        <f t="shared" si="26"/>
        <v/>
      </c>
      <c r="J50" s="164" t="str">
        <f t="shared" si="26"/>
        <v/>
      </c>
      <c r="K50" s="253"/>
      <c r="L50" s="164" t="str">
        <f t="shared" si="27"/>
        <v/>
      </c>
      <c r="M50" s="164" t="str">
        <f t="shared" si="27"/>
        <v/>
      </c>
      <c r="N50" s="164" t="str">
        <f t="shared" si="27"/>
        <v/>
      </c>
      <c r="P50" s="159" t="b">
        <f>'【別紙1-3】企業間連携の概要'!CK24</f>
        <v>0</v>
      </c>
      <c r="Q50" s="159" t="str">
        <f t="shared" si="24"/>
        <v>の中小企業該当</v>
      </c>
      <c r="U50" s="221"/>
    </row>
    <row r="51" spans="1:21" ht="18" customHeight="1">
      <c r="A51" s="299"/>
      <c r="B51" s="229" t="str">
        <f>IF(OR('【別紙1-3】企業間連携の概要'!AM25="", '【別紙1-3】企業間連携の概要'!AM25=0), "",'【別紙1-3】企業間連携の概要'!AM25)</f>
        <v/>
      </c>
      <c r="C51" s="162"/>
      <c r="D51" s="249"/>
      <c r="E51" s="247"/>
      <c r="F51" s="226" t="str">
        <f t="shared" si="25"/>
        <v/>
      </c>
      <c r="G51" s="164" t="str">
        <f t="shared" si="26"/>
        <v/>
      </c>
      <c r="H51" s="206" t="str">
        <f t="shared" si="26"/>
        <v/>
      </c>
      <c r="I51" s="164" t="str">
        <f t="shared" si="26"/>
        <v/>
      </c>
      <c r="J51" s="164" t="str">
        <f t="shared" si="26"/>
        <v/>
      </c>
      <c r="K51" s="253"/>
      <c r="L51" s="164" t="str">
        <f t="shared" si="27"/>
        <v/>
      </c>
      <c r="M51" s="164" t="str">
        <f t="shared" si="27"/>
        <v/>
      </c>
      <c r="N51" s="164" t="str">
        <f t="shared" si="27"/>
        <v/>
      </c>
      <c r="P51" s="159" t="b">
        <f>'【別紙1-3】企業間連携の概要'!CK25</f>
        <v>0</v>
      </c>
      <c r="Q51" s="159" t="str">
        <f t="shared" si="24"/>
        <v>の中小企業該当</v>
      </c>
      <c r="U51" s="221"/>
    </row>
    <row r="52" spans="1:21" ht="18" customHeight="1" thickBot="1">
      <c r="A52" s="300"/>
      <c r="B52" s="230" t="str">
        <f>IF(OR('【別紙1-3】企業間連携の概要'!AM26="", '【別紙1-3】企業間連携の概要'!AM26=0), "",'【別紙1-3】企業間連携の概要'!AM26)</f>
        <v/>
      </c>
      <c r="C52" s="166"/>
      <c r="D52" s="250"/>
      <c r="E52" s="248"/>
      <c r="F52" s="227" t="str">
        <f t="shared" si="25"/>
        <v/>
      </c>
      <c r="G52" s="168" t="str">
        <f t="shared" si="26"/>
        <v/>
      </c>
      <c r="H52" s="207" t="str">
        <f t="shared" si="26"/>
        <v/>
      </c>
      <c r="I52" s="168" t="str">
        <f t="shared" si="26"/>
        <v/>
      </c>
      <c r="J52" s="168" t="str">
        <f t="shared" si="26"/>
        <v/>
      </c>
      <c r="K52" s="254"/>
      <c r="L52" s="168" t="str">
        <f t="shared" si="27"/>
        <v/>
      </c>
      <c r="M52" s="168" t="str">
        <f t="shared" si="27"/>
        <v/>
      </c>
      <c r="N52" s="168" t="str">
        <f t="shared" si="27"/>
        <v/>
      </c>
      <c r="P52" s="159" t="b">
        <f>'【別紙1-3】企業間連携の概要'!CK26</f>
        <v>0</v>
      </c>
      <c r="Q52" s="159" t="str">
        <f t="shared" si="24"/>
        <v>の中小企業該当</v>
      </c>
      <c r="U52" s="221"/>
    </row>
    <row r="53" spans="1:21" ht="18" customHeight="1" thickTop="1">
      <c r="A53" s="301" t="s">
        <v>434</v>
      </c>
      <c r="B53" s="170"/>
      <c r="C53" s="169"/>
      <c r="D53" s="169"/>
      <c r="E53" s="169"/>
      <c r="F53" s="219"/>
      <c r="G53" s="186">
        <f t="shared" ref="G53:N53" si="28">SUM(G44:G52)</f>
        <v>0</v>
      </c>
      <c r="H53" s="208">
        <f t="shared" si="28"/>
        <v>0</v>
      </c>
      <c r="I53" s="186">
        <f t="shared" si="28"/>
        <v>0</v>
      </c>
      <c r="J53" s="186">
        <f t="shared" si="28"/>
        <v>0</v>
      </c>
      <c r="K53" s="176">
        <f t="shared" si="28"/>
        <v>0</v>
      </c>
      <c r="L53" s="186">
        <f t="shared" si="28"/>
        <v>0</v>
      </c>
      <c r="M53" s="186">
        <f t="shared" si="28"/>
        <v>0</v>
      </c>
      <c r="N53" s="155">
        <f t="shared" si="28"/>
        <v>0</v>
      </c>
      <c r="U53" s="221"/>
    </row>
    <row r="54" spans="1:21">
      <c r="N54" s="171"/>
    </row>
  </sheetData>
  <sheetProtection algorithmName="SHA-512" hashValue="yjUR4ZoG/5Oyo51+7bSN5KE4dJeGgi7S9CfoG8MpOV9AAa61Wv7aG1jgwnkRBlZPvFsKeGZJoVCaG6H7B4x+fw==" saltValue="Pgf9A9wuNycLg2L4DwUnyQ==" spinCount="100000" sheet="1" objects="1" scenarios="1"/>
  <mergeCells count="9">
    <mergeCell ref="A42:G42"/>
    <mergeCell ref="A1:N1"/>
    <mergeCell ref="D2:F2"/>
    <mergeCell ref="G15:J15"/>
    <mergeCell ref="G28:J28"/>
    <mergeCell ref="G41:J41"/>
    <mergeCell ref="A3:D3"/>
    <mergeCell ref="A16:D16"/>
    <mergeCell ref="A29:D29"/>
  </mergeCells>
  <phoneticPr fontId="76"/>
  <dataValidations count="3">
    <dataValidation type="decimal" operator="lessThanOrEqual" allowBlank="1" showInputMessage="1" showErrorMessage="1" errorTitle="上限額" error="R5年度の補助金上限額は2億円です。" sqref="N41 N28" xr:uid="{0FAB1390-4BF4-419C-B5A2-B74255ABC5FA}">
      <formula1>200000000</formula1>
    </dataValidation>
    <dataValidation operator="lessThanOrEqual" allowBlank="1" showInputMessage="1" showErrorMessage="1" sqref="N5:N13 N18:N26" xr:uid="{2C6E2A2D-1D2E-42F0-9D58-4A47726B76D1}"/>
    <dataValidation type="list" allowBlank="1" showInputMessage="1" showErrorMessage="1" sqref="D5:D13 D31:D39 D18:D26 D44:D52" xr:uid="{DB32D611-4795-4917-8D02-60355FBEF917}">
      <formula1>"○,✕"</formula1>
    </dataValidation>
  </dataValidations>
  <pageMargins left="0.70866141732283472" right="0.70866141732283472" top="0.15748031496062992" bottom="0.15748031496062992" header="0.31496062992125984" footer="0.31496062992125984"/>
  <pageSetup paperSize="8" scale="78" fitToWidth="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885B-5184-4EDB-AFC1-E9B597C5F7F9}">
  <dimension ref="A1:R84"/>
  <sheetViews>
    <sheetView showGridLines="0" workbookViewId="0"/>
  </sheetViews>
  <sheetFormatPr defaultRowHeight="13.5"/>
  <cols>
    <col min="1" max="1" width="2.125" style="8" customWidth="1"/>
    <col min="2" max="4" width="4.375" style="8" customWidth="1"/>
    <col min="5" max="8" width="9" style="8"/>
    <col min="9" max="9" width="20.875" style="8" customWidth="1"/>
    <col min="10" max="10" width="9" style="8"/>
    <col min="11" max="11" width="16.125" style="8" bestFit="1" customWidth="1"/>
    <col min="12" max="15" width="9" style="8"/>
    <col min="16" max="19" width="0" style="8" hidden="1" customWidth="1"/>
    <col min="20" max="16384" width="9" style="8"/>
  </cols>
  <sheetData>
    <row r="1" spans="2:18" ht="42" customHeight="1" thickBot="1">
      <c r="B1" s="8" t="s">
        <v>481</v>
      </c>
    </row>
    <row r="2" spans="2:18" s="19" customFormat="1" ht="20.25" customHeight="1">
      <c r="B2" s="582" t="s">
        <v>454</v>
      </c>
      <c r="C2" s="583"/>
      <c r="D2" s="788"/>
      <c r="E2" s="779" t="s">
        <v>384</v>
      </c>
      <c r="F2" s="618" t="s">
        <v>385</v>
      </c>
      <c r="G2" s="619"/>
      <c r="H2" s="620"/>
      <c r="I2" s="708"/>
      <c r="J2" s="709"/>
      <c r="K2" s="709"/>
      <c r="L2" s="709"/>
      <c r="M2" s="709"/>
      <c r="N2" s="710"/>
    </row>
    <row r="3" spans="2:18" s="19" customFormat="1" ht="20.25" customHeight="1">
      <c r="B3" s="595"/>
      <c r="C3" s="596"/>
      <c r="D3" s="789"/>
      <c r="E3" s="780"/>
      <c r="F3" s="615" t="s">
        <v>151</v>
      </c>
      <c r="G3" s="749"/>
      <c r="H3" s="750"/>
      <c r="I3" s="751"/>
      <c r="J3" s="752"/>
      <c r="K3" s="752"/>
      <c r="L3" s="752"/>
      <c r="M3" s="752"/>
      <c r="N3" s="753"/>
    </row>
    <row r="4" spans="2:18" s="19" customFormat="1" ht="20.25" customHeight="1">
      <c r="B4" s="595"/>
      <c r="C4" s="596"/>
      <c r="D4" s="789"/>
      <c r="E4" s="780"/>
      <c r="F4" s="615" t="s">
        <v>164</v>
      </c>
      <c r="G4" s="616"/>
      <c r="H4" s="617"/>
      <c r="I4" s="48" t="s">
        <v>153</v>
      </c>
      <c r="J4" s="635"/>
      <c r="K4" s="633"/>
      <c r="L4" s="633"/>
      <c r="M4" s="633"/>
      <c r="N4" s="636"/>
    </row>
    <row r="5" spans="2:18" s="19" customFormat="1" ht="20.25" customHeight="1">
      <c r="B5" s="595"/>
      <c r="C5" s="596"/>
      <c r="D5" s="789"/>
      <c r="E5" s="780"/>
      <c r="F5" s="615" t="s">
        <v>163</v>
      </c>
      <c r="G5" s="616"/>
      <c r="H5" s="617"/>
      <c r="I5" s="635"/>
      <c r="J5" s="747"/>
      <c r="K5" s="747"/>
      <c r="L5" s="45" t="s">
        <v>162</v>
      </c>
      <c r="M5" s="633"/>
      <c r="N5" s="748"/>
    </row>
    <row r="6" spans="2:18" s="19" customFormat="1" ht="20.25" customHeight="1">
      <c r="B6" s="595"/>
      <c r="C6" s="596"/>
      <c r="D6" s="789"/>
      <c r="E6" s="780"/>
      <c r="F6" s="615" t="s">
        <v>239</v>
      </c>
      <c r="G6" s="616"/>
      <c r="H6" s="617"/>
      <c r="I6" s="754"/>
      <c r="J6" s="755"/>
      <c r="K6" s="755"/>
      <c r="L6" s="755"/>
      <c r="M6" s="755"/>
      <c r="N6" s="756"/>
    </row>
    <row r="7" spans="2:18" s="19" customFormat="1" ht="20.25" customHeight="1">
      <c r="B7" s="595"/>
      <c r="C7" s="596"/>
      <c r="D7" s="789"/>
      <c r="E7" s="780"/>
      <c r="F7" s="640" t="s">
        <v>424</v>
      </c>
      <c r="G7" s="641"/>
      <c r="H7" s="642"/>
      <c r="I7" s="757"/>
      <c r="J7" s="758"/>
      <c r="K7" s="758"/>
      <c r="L7" s="758"/>
      <c r="M7" s="758"/>
      <c r="N7" s="759"/>
      <c r="O7" s="19" t="s">
        <v>445</v>
      </c>
    </row>
    <row r="8" spans="2:18" s="19" customFormat="1" ht="20.25" customHeight="1">
      <c r="B8" s="595"/>
      <c r="C8" s="596"/>
      <c r="D8" s="789"/>
      <c r="E8" s="780"/>
      <c r="F8" s="608" t="s">
        <v>161</v>
      </c>
      <c r="G8" s="609"/>
      <c r="H8" s="610"/>
      <c r="I8" s="656" t="s">
        <v>387</v>
      </c>
      <c r="J8" s="657"/>
      <c r="K8" s="657"/>
      <c r="L8" s="657"/>
      <c r="M8" s="657"/>
      <c r="N8" s="658"/>
    </row>
    <row r="9" spans="2:18" s="19" customFormat="1" ht="20.25" customHeight="1">
      <c r="B9" s="595"/>
      <c r="C9" s="596"/>
      <c r="D9" s="789"/>
      <c r="E9" s="780"/>
      <c r="F9" s="611"/>
      <c r="G9" s="612"/>
      <c r="H9" s="613"/>
      <c r="I9" s="674"/>
      <c r="J9" s="765"/>
      <c r="K9" s="765"/>
      <c r="L9" s="765"/>
      <c r="M9" s="765"/>
      <c r="N9" s="766"/>
    </row>
    <row r="10" spans="2:18" s="19" customFormat="1" ht="20.25" customHeight="1">
      <c r="B10" s="595"/>
      <c r="C10" s="596"/>
      <c r="D10" s="789"/>
      <c r="E10" s="780"/>
      <c r="F10" s="608" t="s">
        <v>160</v>
      </c>
      <c r="G10" s="609"/>
      <c r="H10" s="610"/>
      <c r="I10" s="656" t="s">
        <v>159</v>
      </c>
      <c r="J10" s="657"/>
      <c r="K10" s="657"/>
      <c r="L10" s="657"/>
      <c r="M10" s="657"/>
      <c r="N10" s="658"/>
    </row>
    <row r="11" spans="2:18" s="19" customFormat="1" ht="20.25" customHeight="1">
      <c r="B11" s="595"/>
      <c r="C11" s="596"/>
      <c r="D11" s="789"/>
      <c r="E11" s="613"/>
      <c r="F11" s="611"/>
      <c r="G11" s="612"/>
      <c r="H11" s="613"/>
      <c r="I11" s="662"/>
      <c r="J11" s="706"/>
      <c r="K11" s="706"/>
      <c r="L11" s="706"/>
      <c r="M11" s="706"/>
      <c r="N11" s="707"/>
    </row>
    <row r="12" spans="2:18" s="19" customFormat="1" ht="20.25" customHeight="1">
      <c r="B12" s="595"/>
      <c r="C12" s="596"/>
      <c r="D12" s="789"/>
      <c r="E12" s="679" t="s">
        <v>158</v>
      </c>
      <c r="F12" s="621" t="s">
        <v>157</v>
      </c>
      <c r="G12" s="621"/>
      <c r="H12" s="621"/>
      <c r="I12" s="760"/>
      <c r="J12" s="760"/>
      <c r="K12" s="760"/>
      <c r="L12" s="760"/>
      <c r="M12" s="760"/>
      <c r="N12" s="764"/>
      <c r="Q12" s="19" t="b">
        <v>0</v>
      </c>
      <c r="R12" s="19" t="b">
        <v>0</v>
      </c>
    </row>
    <row r="13" spans="2:18" s="19" customFormat="1" ht="20.25" customHeight="1">
      <c r="B13" s="595"/>
      <c r="C13" s="596"/>
      <c r="D13" s="789"/>
      <c r="E13" s="617"/>
      <c r="F13" s="621" t="s">
        <v>156</v>
      </c>
      <c r="G13" s="621"/>
      <c r="H13" s="621"/>
      <c r="I13" s="760"/>
      <c r="J13" s="760"/>
      <c r="K13" s="760"/>
      <c r="L13" s="760"/>
      <c r="M13" s="760"/>
      <c r="N13" s="764"/>
    </row>
    <row r="14" spans="2:18" s="19" customFormat="1" ht="20.25" customHeight="1">
      <c r="B14" s="595"/>
      <c r="C14" s="596"/>
      <c r="D14" s="789"/>
      <c r="E14" s="617"/>
      <c r="F14" s="621" t="s">
        <v>150</v>
      </c>
      <c r="G14" s="621"/>
      <c r="H14" s="621"/>
      <c r="I14" s="48"/>
      <c r="J14" s="46" t="s">
        <v>155</v>
      </c>
      <c r="K14" s="635"/>
      <c r="L14" s="633"/>
      <c r="M14" s="633"/>
      <c r="N14" s="636"/>
    </row>
    <row r="15" spans="2:18" s="19" customFormat="1" ht="20.25" customHeight="1">
      <c r="B15" s="595"/>
      <c r="C15" s="596"/>
      <c r="D15" s="789"/>
      <c r="E15" s="617"/>
      <c r="F15" s="621" t="s">
        <v>154</v>
      </c>
      <c r="G15" s="621"/>
      <c r="H15" s="621"/>
      <c r="I15" s="48" t="s">
        <v>153</v>
      </c>
      <c r="J15" s="760"/>
      <c r="K15" s="760"/>
      <c r="L15" s="760"/>
      <c r="M15" s="760"/>
      <c r="N15" s="764"/>
      <c r="Q15" s="19" t="b">
        <v>0</v>
      </c>
    </row>
    <row r="16" spans="2:18" s="19" customFormat="1" ht="20.25" customHeight="1">
      <c r="B16" s="595"/>
      <c r="C16" s="596"/>
      <c r="D16" s="789"/>
      <c r="E16" s="617"/>
      <c r="F16" s="621" t="s">
        <v>149</v>
      </c>
      <c r="G16" s="621"/>
      <c r="H16" s="621"/>
      <c r="I16" s="48"/>
      <c r="J16" s="45" t="s">
        <v>152</v>
      </c>
      <c r="K16" s="760"/>
      <c r="L16" s="761"/>
      <c r="M16" s="761"/>
      <c r="N16" s="762"/>
    </row>
    <row r="17" spans="2:14" s="19" customFormat="1" ht="20.25" customHeight="1">
      <c r="B17" s="595"/>
      <c r="C17" s="596"/>
      <c r="D17" s="789"/>
      <c r="E17" s="617"/>
      <c r="F17" s="621" t="s">
        <v>148</v>
      </c>
      <c r="G17" s="621"/>
      <c r="H17" s="621"/>
      <c r="I17" s="760"/>
      <c r="J17" s="760"/>
      <c r="K17" s="760"/>
      <c r="L17" s="760"/>
      <c r="M17" s="760"/>
      <c r="N17" s="764"/>
    </row>
    <row r="18" spans="2:14" s="19" customFormat="1" ht="20.25" customHeight="1">
      <c r="B18" s="595"/>
      <c r="C18" s="596"/>
      <c r="D18" s="789"/>
      <c r="E18" s="44"/>
      <c r="F18" s="44"/>
      <c r="G18" s="596" t="s">
        <v>147</v>
      </c>
      <c r="H18" s="406"/>
      <c r="I18" s="671" t="s">
        <v>593</v>
      </c>
      <c r="J18" s="672"/>
      <c r="K18" s="672"/>
      <c r="L18" s="672"/>
      <c r="M18" s="672"/>
      <c r="N18" s="673"/>
    </row>
    <row r="19" spans="2:14" s="19" customFormat="1" ht="20.25" customHeight="1">
      <c r="B19" s="595"/>
      <c r="C19" s="596"/>
      <c r="D19" s="789"/>
      <c r="E19" s="44"/>
      <c r="F19" s="44"/>
      <c r="G19" s="690"/>
      <c r="H19" s="691"/>
      <c r="I19" s="674"/>
      <c r="J19" s="675"/>
      <c r="K19" s="675"/>
      <c r="L19" s="675"/>
      <c r="M19" s="675"/>
      <c r="N19" s="676"/>
    </row>
    <row r="20" spans="2:14" s="19" customFormat="1" ht="20.25" customHeight="1">
      <c r="B20" s="595"/>
      <c r="C20" s="596"/>
      <c r="D20" s="789"/>
      <c r="E20" s="595" t="s">
        <v>240</v>
      </c>
      <c r="F20" s="677" t="s">
        <v>146</v>
      </c>
      <c r="G20" s="678"/>
      <c r="H20" s="679"/>
      <c r="I20" s="680"/>
      <c r="J20" s="681"/>
      <c r="K20" s="681"/>
      <c r="L20" s="681"/>
      <c r="M20" s="681"/>
      <c r="N20" s="682"/>
    </row>
    <row r="21" spans="2:14" s="19" customFormat="1" ht="15" customHeight="1">
      <c r="B21" s="595"/>
      <c r="C21" s="596"/>
      <c r="D21" s="789"/>
      <c r="E21" s="595"/>
      <c r="F21" s="403" t="s">
        <v>145</v>
      </c>
      <c r="G21" s="683"/>
      <c r="H21" s="404"/>
      <c r="I21" s="684" t="s">
        <v>444</v>
      </c>
      <c r="J21" s="685"/>
      <c r="K21" s="685"/>
      <c r="L21" s="685"/>
      <c r="M21" s="685"/>
      <c r="N21" s="686"/>
    </row>
    <row r="22" spans="2:14" s="19" customFormat="1" ht="30" customHeight="1">
      <c r="B22" s="595"/>
      <c r="C22" s="596"/>
      <c r="D22" s="789"/>
      <c r="E22" s="595"/>
      <c r="F22" s="405"/>
      <c r="G22" s="596"/>
      <c r="H22" s="406"/>
      <c r="I22" s="687"/>
      <c r="J22" s="688"/>
      <c r="K22" s="688"/>
      <c r="L22" s="688"/>
      <c r="M22" s="688"/>
      <c r="N22" s="689"/>
    </row>
    <row r="23" spans="2:14" s="19" customFormat="1" ht="15" customHeight="1">
      <c r="B23" s="595"/>
      <c r="C23" s="596"/>
      <c r="D23" s="789"/>
      <c r="E23" s="595"/>
      <c r="F23" s="187"/>
      <c r="G23" s="692" t="s">
        <v>144</v>
      </c>
      <c r="H23" s="693"/>
      <c r="I23" s="695" t="s">
        <v>241</v>
      </c>
      <c r="J23" s="696"/>
      <c r="K23" s="696"/>
      <c r="L23" s="696"/>
      <c r="M23" s="696"/>
      <c r="N23" s="697"/>
    </row>
    <row r="24" spans="2:14" s="19" customFormat="1" ht="27" customHeight="1">
      <c r="B24" s="595"/>
      <c r="C24" s="596"/>
      <c r="D24" s="789"/>
      <c r="E24" s="595"/>
      <c r="F24" s="187"/>
      <c r="G24" s="694"/>
      <c r="H24" s="406"/>
      <c r="I24" s="698"/>
      <c r="J24" s="699"/>
      <c r="K24" s="699"/>
      <c r="L24" s="699"/>
      <c r="M24" s="699"/>
      <c r="N24" s="700"/>
    </row>
    <row r="25" spans="2:14" s="19" customFormat="1" ht="27.6" customHeight="1">
      <c r="B25" s="595"/>
      <c r="C25" s="596"/>
      <c r="D25" s="789"/>
      <c r="E25" s="595"/>
      <c r="F25" s="187"/>
      <c r="G25" s="694"/>
      <c r="H25" s="406"/>
      <c r="I25" s="701" t="s">
        <v>580</v>
      </c>
      <c r="J25" s="702"/>
      <c r="K25" s="703"/>
      <c r="L25" s="704"/>
      <c r="M25" s="704"/>
      <c r="N25" s="705"/>
    </row>
    <row r="26" spans="2:14" s="19" customFormat="1" ht="27.6" customHeight="1">
      <c r="B26" s="595"/>
      <c r="C26" s="596"/>
      <c r="D26" s="789"/>
      <c r="E26" s="595"/>
      <c r="F26" s="187"/>
      <c r="G26" s="782" t="s">
        <v>578</v>
      </c>
      <c r="H26" s="404"/>
      <c r="I26" s="767" t="s">
        <v>574</v>
      </c>
      <c r="J26" s="768"/>
      <c r="K26" s="769"/>
      <c r="L26" s="770"/>
      <c r="M26" s="770"/>
      <c r="N26" s="771"/>
    </row>
    <row r="27" spans="2:14" s="19" customFormat="1" ht="27.6" customHeight="1">
      <c r="B27" s="595"/>
      <c r="C27" s="596"/>
      <c r="D27" s="789"/>
      <c r="E27" s="595"/>
      <c r="F27" s="187"/>
      <c r="G27" s="694"/>
      <c r="H27" s="406"/>
      <c r="I27" s="772" t="s">
        <v>575</v>
      </c>
      <c r="J27" s="773"/>
      <c r="K27" s="774"/>
      <c r="L27" s="775"/>
      <c r="M27" s="775"/>
      <c r="N27" s="776"/>
    </row>
    <row r="28" spans="2:14" s="19" customFormat="1" ht="27.6" customHeight="1">
      <c r="B28" s="595"/>
      <c r="C28" s="596"/>
      <c r="D28" s="789"/>
      <c r="E28" s="595"/>
      <c r="F28" s="187"/>
      <c r="G28" s="694"/>
      <c r="H28" s="406"/>
      <c r="I28" s="772" t="s">
        <v>577</v>
      </c>
      <c r="J28" s="773"/>
      <c r="K28" s="774"/>
      <c r="L28" s="775"/>
      <c r="M28" s="775"/>
      <c r="N28" s="776"/>
    </row>
    <row r="29" spans="2:14" s="19" customFormat="1" ht="27.6" customHeight="1">
      <c r="B29" s="595"/>
      <c r="C29" s="596"/>
      <c r="D29" s="789"/>
      <c r="E29" s="781"/>
      <c r="F29" s="188"/>
      <c r="G29" s="741"/>
      <c r="H29" s="408"/>
      <c r="I29" s="777" t="s">
        <v>576</v>
      </c>
      <c r="J29" s="778"/>
      <c r="K29" s="783"/>
      <c r="L29" s="784"/>
      <c r="M29" s="784"/>
      <c r="N29" s="785"/>
    </row>
    <row r="30" spans="2:14" s="19" customFormat="1" ht="20.25" customHeight="1">
      <c r="B30" s="595"/>
      <c r="C30" s="596"/>
      <c r="D30" s="789"/>
      <c r="E30" s="44"/>
      <c r="F30" s="44"/>
      <c r="G30" s="596" t="s">
        <v>147</v>
      </c>
      <c r="H30" s="406"/>
      <c r="I30" s="671" t="s">
        <v>593</v>
      </c>
      <c r="J30" s="672"/>
      <c r="K30" s="672"/>
      <c r="L30" s="672"/>
      <c r="M30" s="672"/>
      <c r="N30" s="673"/>
    </row>
    <row r="31" spans="2:14" s="19" customFormat="1" ht="20.25" customHeight="1">
      <c r="B31" s="595"/>
      <c r="C31" s="596"/>
      <c r="D31" s="789"/>
      <c r="E31" s="44"/>
      <c r="F31" s="44"/>
      <c r="G31" s="690"/>
      <c r="H31" s="691"/>
      <c r="I31" s="674"/>
      <c r="J31" s="675"/>
      <c r="K31" s="675"/>
      <c r="L31" s="675"/>
      <c r="M31" s="675"/>
      <c r="N31" s="676"/>
    </row>
    <row r="32" spans="2:14" s="19" customFormat="1" ht="20.25" customHeight="1">
      <c r="B32" s="595"/>
      <c r="C32" s="596"/>
      <c r="D32" s="789"/>
      <c r="E32" s="786" t="s">
        <v>389</v>
      </c>
      <c r="F32" s="677" t="s">
        <v>146</v>
      </c>
      <c r="G32" s="678"/>
      <c r="H32" s="679"/>
      <c r="I32" s="680"/>
      <c r="J32" s="681"/>
      <c r="K32" s="681"/>
      <c r="L32" s="681"/>
      <c r="M32" s="681"/>
      <c r="N32" s="682"/>
    </row>
    <row r="33" spans="2:14" s="19" customFormat="1" ht="15" customHeight="1">
      <c r="B33" s="595"/>
      <c r="C33" s="596"/>
      <c r="D33" s="789"/>
      <c r="E33" s="786"/>
      <c r="F33" s="403" t="s">
        <v>145</v>
      </c>
      <c r="G33" s="683"/>
      <c r="H33" s="404"/>
      <c r="I33" s="684" t="s">
        <v>444</v>
      </c>
      <c r="J33" s="685"/>
      <c r="K33" s="685"/>
      <c r="L33" s="685"/>
      <c r="M33" s="685"/>
      <c r="N33" s="686"/>
    </row>
    <row r="34" spans="2:14" s="19" customFormat="1" ht="30" customHeight="1">
      <c r="B34" s="595"/>
      <c r="C34" s="596"/>
      <c r="D34" s="789"/>
      <c r="E34" s="786"/>
      <c r="F34" s="405"/>
      <c r="G34" s="596"/>
      <c r="H34" s="406"/>
      <c r="I34" s="687"/>
      <c r="J34" s="688"/>
      <c r="K34" s="688"/>
      <c r="L34" s="688"/>
      <c r="M34" s="688"/>
      <c r="N34" s="689"/>
    </row>
    <row r="35" spans="2:14" s="19" customFormat="1" ht="15" customHeight="1">
      <c r="B35" s="595"/>
      <c r="C35" s="596"/>
      <c r="D35" s="789"/>
      <c r="E35" s="786"/>
      <c r="F35" s="187"/>
      <c r="G35" s="692" t="s">
        <v>144</v>
      </c>
      <c r="H35" s="693"/>
      <c r="I35" s="695" t="s">
        <v>241</v>
      </c>
      <c r="J35" s="696"/>
      <c r="K35" s="696"/>
      <c r="L35" s="696"/>
      <c r="M35" s="696"/>
      <c r="N35" s="697"/>
    </row>
    <row r="36" spans="2:14" s="19" customFormat="1" ht="27" customHeight="1">
      <c r="B36" s="595"/>
      <c r="C36" s="596"/>
      <c r="D36" s="789"/>
      <c r="E36" s="786"/>
      <c r="F36" s="187"/>
      <c r="G36" s="694"/>
      <c r="H36" s="406"/>
      <c r="I36" s="698"/>
      <c r="J36" s="699"/>
      <c r="K36" s="699"/>
      <c r="L36" s="699"/>
      <c r="M36" s="699"/>
      <c r="N36" s="700"/>
    </row>
    <row r="37" spans="2:14" s="19" customFormat="1" ht="27.6" customHeight="1">
      <c r="B37" s="595"/>
      <c r="C37" s="596"/>
      <c r="D37" s="789"/>
      <c r="E37" s="786"/>
      <c r="F37" s="187"/>
      <c r="G37" s="694"/>
      <c r="H37" s="406"/>
      <c r="I37" s="701" t="s">
        <v>580</v>
      </c>
      <c r="J37" s="702"/>
      <c r="K37" s="703"/>
      <c r="L37" s="704"/>
      <c r="M37" s="704"/>
      <c r="N37" s="705"/>
    </row>
    <row r="38" spans="2:14" s="19" customFormat="1" ht="27.6" customHeight="1">
      <c r="B38" s="595"/>
      <c r="C38" s="596"/>
      <c r="D38" s="789"/>
      <c r="E38" s="786"/>
      <c r="F38" s="187"/>
      <c r="G38" s="782" t="s">
        <v>578</v>
      </c>
      <c r="H38" s="404"/>
      <c r="I38" s="767" t="s">
        <v>574</v>
      </c>
      <c r="J38" s="768"/>
      <c r="K38" s="769"/>
      <c r="L38" s="770"/>
      <c r="M38" s="770"/>
      <c r="N38" s="771"/>
    </row>
    <row r="39" spans="2:14" s="19" customFormat="1" ht="27.6" customHeight="1">
      <c r="B39" s="595"/>
      <c r="C39" s="596"/>
      <c r="D39" s="789"/>
      <c r="E39" s="786"/>
      <c r="F39" s="187"/>
      <c r="G39" s="694"/>
      <c r="H39" s="406"/>
      <c r="I39" s="772" t="s">
        <v>575</v>
      </c>
      <c r="J39" s="773"/>
      <c r="K39" s="774"/>
      <c r="L39" s="775"/>
      <c r="M39" s="775"/>
      <c r="N39" s="776"/>
    </row>
    <row r="40" spans="2:14" s="19" customFormat="1" ht="27.6" customHeight="1">
      <c r="B40" s="595"/>
      <c r="C40" s="596"/>
      <c r="D40" s="789"/>
      <c r="E40" s="786"/>
      <c r="F40" s="187"/>
      <c r="G40" s="694"/>
      <c r="H40" s="406"/>
      <c r="I40" s="772" t="s">
        <v>577</v>
      </c>
      <c r="J40" s="773"/>
      <c r="K40" s="774"/>
      <c r="L40" s="775"/>
      <c r="M40" s="775"/>
      <c r="N40" s="776"/>
    </row>
    <row r="41" spans="2:14" s="19" customFormat="1" ht="27.6" customHeight="1">
      <c r="B41" s="595"/>
      <c r="C41" s="596"/>
      <c r="D41" s="789"/>
      <c r="E41" s="786"/>
      <c r="F41" s="188"/>
      <c r="G41" s="741"/>
      <c r="H41" s="408"/>
      <c r="I41" s="777" t="s">
        <v>576</v>
      </c>
      <c r="J41" s="778"/>
      <c r="K41" s="783"/>
      <c r="L41" s="784"/>
      <c r="M41" s="784"/>
      <c r="N41" s="785"/>
    </row>
    <row r="42" spans="2:14" s="19" customFormat="1" ht="20.25" customHeight="1">
      <c r="B42" s="595"/>
      <c r="C42" s="596"/>
      <c r="D42" s="789"/>
      <c r="E42" s="787" t="s">
        <v>470</v>
      </c>
      <c r="F42" s="44"/>
      <c r="G42" s="596" t="s">
        <v>147</v>
      </c>
      <c r="H42" s="406"/>
      <c r="I42" s="671" t="s">
        <v>593</v>
      </c>
      <c r="J42" s="672"/>
      <c r="K42" s="672"/>
      <c r="L42" s="672"/>
      <c r="M42" s="672"/>
      <c r="N42" s="673"/>
    </row>
    <row r="43" spans="2:14" s="19" customFormat="1" ht="20.25" customHeight="1">
      <c r="B43" s="595"/>
      <c r="C43" s="596"/>
      <c r="D43" s="789"/>
      <c r="E43" s="595"/>
      <c r="F43" s="44"/>
      <c r="G43" s="690"/>
      <c r="H43" s="691"/>
      <c r="I43" s="674"/>
      <c r="J43" s="675"/>
      <c r="K43" s="675"/>
      <c r="L43" s="675"/>
      <c r="M43" s="675"/>
      <c r="N43" s="676"/>
    </row>
    <row r="44" spans="2:14" s="19" customFormat="1" ht="20.25" customHeight="1">
      <c r="B44" s="595"/>
      <c r="C44" s="596"/>
      <c r="D44" s="789"/>
      <c r="E44" s="595"/>
      <c r="F44" s="677" t="s">
        <v>146</v>
      </c>
      <c r="G44" s="678"/>
      <c r="H44" s="679"/>
      <c r="I44" s="680"/>
      <c r="J44" s="681"/>
      <c r="K44" s="681"/>
      <c r="L44" s="681"/>
      <c r="M44" s="681"/>
      <c r="N44" s="682"/>
    </row>
    <row r="45" spans="2:14" s="19" customFormat="1" ht="15" customHeight="1">
      <c r="B45" s="595"/>
      <c r="C45" s="596"/>
      <c r="D45" s="789"/>
      <c r="E45" s="595"/>
      <c r="F45" s="403" t="s">
        <v>145</v>
      </c>
      <c r="G45" s="683"/>
      <c r="H45" s="404"/>
      <c r="I45" s="684" t="s">
        <v>444</v>
      </c>
      <c r="J45" s="685"/>
      <c r="K45" s="685"/>
      <c r="L45" s="685"/>
      <c r="M45" s="685"/>
      <c r="N45" s="686"/>
    </row>
    <row r="46" spans="2:14" s="19" customFormat="1" ht="30" customHeight="1">
      <c r="B46" s="595"/>
      <c r="C46" s="596"/>
      <c r="D46" s="789"/>
      <c r="E46" s="595"/>
      <c r="F46" s="405"/>
      <c r="G46" s="596"/>
      <c r="H46" s="406"/>
      <c r="I46" s="687"/>
      <c r="J46" s="688"/>
      <c r="K46" s="688"/>
      <c r="L46" s="688"/>
      <c r="M46" s="688"/>
      <c r="N46" s="689"/>
    </row>
    <row r="47" spans="2:14" s="19" customFormat="1" ht="15" customHeight="1">
      <c r="B47" s="595"/>
      <c r="C47" s="596"/>
      <c r="D47" s="789"/>
      <c r="E47" s="595"/>
      <c r="F47" s="187"/>
      <c r="G47" s="692" t="s">
        <v>144</v>
      </c>
      <c r="H47" s="693"/>
      <c r="I47" s="695" t="s">
        <v>241</v>
      </c>
      <c r="J47" s="696"/>
      <c r="K47" s="696"/>
      <c r="L47" s="696"/>
      <c r="M47" s="696"/>
      <c r="N47" s="697"/>
    </row>
    <row r="48" spans="2:14" s="19" customFormat="1" ht="27" customHeight="1">
      <c r="B48" s="595"/>
      <c r="C48" s="596"/>
      <c r="D48" s="789"/>
      <c r="E48" s="595"/>
      <c r="F48" s="187"/>
      <c r="G48" s="694"/>
      <c r="H48" s="406"/>
      <c r="I48" s="698"/>
      <c r="J48" s="699"/>
      <c r="K48" s="699"/>
      <c r="L48" s="699"/>
      <c r="M48" s="699"/>
      <c r="N48" s="700"/>
    </row>
    <row r="49" spans="2:14" s="19" customFormat="1" ht="27.6" customHeight="1">
      <c r="B49" s="595"/>
      <c r="C49" s="596"/>
      <c r="D49" s="789"/>
      <c r="E49" s="595"/>
      <c r="F49" s="187"/>
      <c r="G49" s="694"/>
      <c r="H49" s="406"/>
      <c r="I49" s="701" t="s">
        <v>580</v>
      </c>
      <c r="J49" s="702"/>
      <c r="K49" s="703"/>
      <c r="L49" s="704"/>
      <c r="M49" s="704"/>
      <c r="N49" s="705"/>
    </row>
    <row r="50" spans="2:14" s="19" customFormat="1" ht="27.6" customHeight="1">
      <c r="B50" s="595"/>
      <c r="C50" s="596"/>
      <c r="D50" s="789"/>
      <c r="E50" s="595"/>
      <c r="F50" s="187"/>
      <c r="G50" s="782" t="s">
        <v>578</v>
      </c>
      <c r="H50" s="404"/>
      <c r="I50" s="767" t="s">
        <v>574</v>
      </c>
      <c r="J50" s="768"/>
      <c r="K50" s="769"/>
      <c r="L50" s="770"/>
      <c r="M50" s="770"/>
      <c r="N50" s="771"/>
    </row>
    <row r="51" spans="2:14" s="19" customFormat="1" ht="27.6" customHeight="1">
      <c r="B51" s="595"/>
      <c r="C51" s="596"/>
      <c r="D51" s="789"/>
      <c r="E51" s="595"/>
      <c r="F51" s="187"/>
      <c r="G51" s="694"/>
      <c r="H51" s="406"/>
      <c r="I51" s="772" t="s">
        <v>575</v>
      </c>
      <c r="J51" s="773"/>
      <c r="K51" s="774"/>
      <c r="L51" s="775"/>
      <c r="M51" s="775"/>
      <c r="N51" s="776"/>
    </row>
    <row r="52" spans="2:14" s="19" customFormat="1" ht="27.6" customHeight="1">
      <c r="B52" s="595"/>
      <c r="C52" s="596"/>
      <c r="D52" s="789"/>
      <c r="E52" s="595"/>
      <c r="F52" s="187"/>
      <c r="G52" s="694"/>
      <c r="H52" s="406"/>
      <c r="I52" s="772" t="s">
        <v>577</v>
      </c>
      <c r="J52" s="773"/>
      <c r="K52" s="774"/>
      <c r="L52" s="775"/>
      <c r="M52" s="775"/>
      <c r="N52" s="776"/>
    </row>
    <row r="53" spans="2:14" s="19" customFormat="1" ht="27.6" customHeight="1">
      <c r="B53" s="595"/>
      <c r="C53" s="596"/>
      <c r="D53" s="789"/>
      <c r="E53" s="781"/>
      <c r="F53" s="188"/>
      <c r="G53" s="741"/>
      <c r="H53" s="408"/>
      <c r="I53" s="777" t="s">
        <v>576</v>
      </c>
      <c r="J53" s="778"/>
      <c r="K53" s="783"/>
      <c r="L53" s="784"/>
      <c r="M53" s="784"/>
      <c r="N53" s="785"/>
    </row>
    <row r="54" spans="2:14" s="19" customFormat="1" ht="20.25" customHeight="1">
      <c r="B54" s="595"/>
      <c r="C54" s="596"/>
      <c r="D54" s="789"/>
      <c r="E54" s="787" t="s">
        <v>471</v>
      </c>
      <c r="F54" s="44"/>
      <c r="G54" s="596" t="s">
        <v>147</v>
      </c>
      <c r="H54" s="406"/>
      <c r="I54" s="733" t="s">
        <v>593</v>
      </c>
      <c r="J54" s="734"/>
      <c r="K54" s="734"/>
      <c r="L54" s="734"/>
      <c r="M54" s="734"/>
      <c r="N54" s="735"/>
    </row>
    <row r="55" spans="2:14" s="19" customFormat="1" ht="20.25" customHeight="1">
      <c r="B55" s="595"/>
      <c r="C55" s="596"/>
      <c r="D55" s="789"/>
      <c r="E55" s="595"/>
      <c r="F55" s="44"/>
      <c r="G55" s="690"/>
      <c r="H55" s="691"/>
      <c r="I55" s="674"/>
      <c r="J55" s="675"/>
      <c r="K55" s="675"/>
      <c r="L55" s="675"/>
      <c r="M55" s="675"/>
      <c r="N55" s="676"/>
    </row>
    <row r="56" spans="2:14" s="19" customFormat="1" ht="20.25" customHeight="1">
      <c r="B56" s="595"/>
      <c r="C56" s="596"/>
      <c r="D56" s="789"/>
      <c r="E56" s="595"/>
      <c r="F56" s="677" t="s">
        <v>146</v>
      </c>
      <c r="G56" s="678"/>
      <c r="H56" s="679"/>
      <c r="I56" s="680"/>
      <c r="J56" s="681"/>
      <c r="K56" s="681"/>
      <c r="L56" s="681"/>
      <c r="M56" s="681"/>
      <c r="N56" s="682"/>
    </row>
    <row r="57" spans="2:14" s="19" customFormat="1" ht="15" customHeight="1">
      <c r="B57" s="595"/>
      <c r="C57" s="596"/>
      <c r="D57" s="789"/>
      <c r="E57" s="595"/>
      <c r="F57" s="403" t="s">
        <v>145</v>
      </c>
      <c r="G57" s="683"/>
      <c r="H57" s="404"/>
      <c r="I57" s="684" t="s">
        <v>444</v>
      </c>
      <c r="J57" s="685"/>
      <c r="K57" s="685"/>
      <c r="L57" s="685"/>
      <c r="M57" s="685"/>
      <c r="N57" s="686"/>
    </row>
    <row r="58" spans="2:14" s="19" customFormat="1" ht="30" customHeight="1">
      <c r="B58" s="595"/>
      <c r="C58" s="596"/>
      <c r="D58" s="789"/>
      <c r="E58" s="595"/>
      <c r="F58" s="405"/>
      <c r="G58" s="596"/>
      <c r="H58" s="406"/>
      <c r="I58" s="687"/>
      <c r="J58" s="688"/>
      <c r="K58" s="688"/>
      <c r="L58" s="688"/>
      <c r="M58" s="688"/>
      <c r="N58" s="689"/>
    </row>
    <row r="59" spans="2:14" s="19" customFormat="1" ht="15" customHeight="1">
      <c r="B59" s="595"/>
      <c r="C59" s="596"/>
      <c r="D59" s="789"/>
      <c r="E59" s="595"/>
      <c r="F59" s="187"/>
      <c r="G59" s="692" t="s">
        <v>144</v>
      </c>
      <c r="H59" s="693"/>
      <c r="I59" s="695" t="s">
        <v>241</v>
      </c>
      <c r="J59" s="696"/>
      <c r="K59" s="696"/>
      <c r="L59" s="696"/>
      <c r="M59" s="696"/>
      <c r="N59" s="697"/>
    </row>
    <row r="60" spans="2:14" s="19" customFormat="1" ht="27" customHeight="1">
      <c r="B60" s="595"/>
      <c r="C60" s="596"/>
      <c r="D60" s="789"/>
      <c r="E60" s="595"/>
      <c r="F60" s="187"/>
      <c r="G60" s="694"/>
      <c r="H60" s="406"/>
      <c r="I60" s="698"/>
      <c r="J60" s="699"/>
      <c r="K60" s="699"/>
      <c r="L60" s="699"/>
      <c r="M60" s="699"/>
      <c r="N60" s="700"/>
    </row>
    <row r="61" spans="2:14" s="19" customFormat="1" ht="27.6" customHeight="1">
      <c r="B61" s="595"/>
      <c r="C61" s="596"/>
      <c r="D61" s="789"/>
      <c r="E61" s="595"/>
      <c r="F61" s="187"/>
      <c r="G61" s="694"/>
      <c r="H61" s="406"/>
      <c r="I61" s="701" t="s">
        <v>580</v>
      </c>
      <c r="J61" s="702"/>
      <c r="K61" s="703"/>
      <c r="L61" s="704"/>
      <c r="M61" s="704"/>
      <c r="N61" s="705"/>
    </row>
    <row r="62" spans="2:14" s="19" customFormat="1" ht="27.6" customHeight="1">
      <c r="B62" s="595"/>
      <c r="C62" s="596"/>
      <c r="D62" s="789"/>
      <c r="E62" s="595"/>
      <c r="F62" s="187"/>
      <c r="G62" s="782" t="s">
        <v>578</v>
      </c>
      <c r="H62" s="404"/>
      <c r="I62" s="767" t="s">
        <v>574</v>
      </c>
      <c r="J62" s="768"/>
      <c r="K62" s="769"/>
      <c r="L62" s="770"/>
      <c r="M62" s="770"/>
      <c r="N62" s="771"/>
    </row>
    <row r="63" spans="2:14" s="19" customFormat="1" ht="27.6" customHeight="1">
      <c r="B63" s="595"/>
      <c r="C63" s="596"/>
      <c r="D63" s="789"/>
      <c r="E63" s="595"/>
      <c r="F63" s="187"/>
      <c r="G63" s="694"/>
      <c r="H63" s="406"/>
      <c r="I63" s="772" t="s">
        <v>575</v>
      </c>
      <c r="J63" s="773"/>
      <c r="K63" s="774"/>
      <c r="L63" s="775"/>
      <c r="M63" s="775"/>
      <c r="N63" s="776"/>
    </row>
    <row r="64" spans="2:14" s="19" customFormat="1" ht="27.6" customHeight="1">
      <c r="B64" s="595"/>
      <c r="C64" s="596"/>
      <c r="D64" s="789"/>
      <c r="E64" s="595"/>
      <c r="F64" s="187"/>
      <c r="G64" s="694"/>
      <c r="H64" s="406"/>
      <c r="I64" s="772" t="s">
        <v>577</v>
      </c>
      <c r="J64" s="773"/>
      <c r="K64" s="774"/>
      <c r="L64" s="775"/>
      <c r="M64" s="775"/>
      <c r="N64" s="776"/>
    </row>
    <row r="65" spans="1:14" s="19" customFormat="1" ht="27.6" customHeight="1">
      <c r="B65" s="595"/>
      <c r="C65" s="596"/>
      <c r="D65" s="789"/>
      <c r="E65" s="781"/>
      <c r="F65" s="188"/>
      <c r="G65" s="741"/>
      <c r="H65" s="408"/>
      <c r="I65" s="777" t="s">
        <v>576</v>
      </c>
      <c r="J65" s="778"/>
      <c r="K65" s="783"/>
      <c r="L65" s="784"/>
      <c r="M65" s="784"/>
      <c r="N65" s="785"/>
    </row>
    <row r="66" spans="1:14" s="19" customFormat="1" ht="20.25" customHeight="1">
      <c r="B66" s="595"/>
      <c r="C66" s="596"/>
      <c r="D66" s="789"/>
      <c r="E66" s="787" t="s">
        <v>472</v>
      </c>
      <c r="F66" s="44"/>
      <c r="G66" s="683" t="s">
        <v>147</v>
      </c>
      <c r="H66" s="404"/>
      <c r="I66" s="733" t="s">
        <v>593</v>
      </c>
      <c r="J66" s="734"/>
      <c r="K66" s="734"/>
      <c r="L66" s="734"/>
      <c r="M66" s="734"/>
      <c r="N66" s="735"/>
    </row>
    <row r="67" spans="1:14" s="19" customFormat="1" ht="20.25" customHeight="1">
      <c r="B67" s="595"/>
      <c r="C67" s="596"/>
      <c r="D67" s="789"/>
      <c r="E67" s="595"/>
      <c r="F67" s="44"/>
      <c r="G67" s="732"/>
      <c r="H67" s="408"/>
      <c r="I67" s="674"/>
      <c r="J67" s="736"/>
      <c r="K67" s="736"/>
      <c r="L67" s="736"/>
      <c r="M67" s="736"/>
      <c r="N67" s="737"/>
    </row>
    <row r="68" spans="1:14" s="19" customFormat="1" ht="20.25" customHeight="1">
      <c r="B68" s="595"/>
      <c r="C68" s="596"/>
      <c r="D68" s="789"/>
      <c r="E68" s="595"/>
      <c r="F68" s="677" t="s">
        <v>146</v>
      </c>
      <c r="G68" s="678"/>
      <c r="H68" s="679"/>
      <c r="I68" s="680"/>
      <c r="J68" s="681"/>
      <c r="K68" s="681"/>
      <c r="L68" s="681"/>
      <c r="M68" s="681"/>
      <c r="N68" s="682"/>
    </row>
    <row r="69" spans="1:14" s="19" customFormat="1" ht="15" customHeight="1">
      <c r="B69" s="595"/>
      <c r="C69" s="596"/>
      <c r="D69" s="789"/>
      <c r="E69" s="595"/>
      <c r="F69" s="403" t="s">
        <v>145</v>
      </c>
      <c r="G69" s="683"/>
      <c r="H69" s="404"/>
      <c r="I69" s="738" t="s">
        <v>444</v>
      </c>
      <c r="J69" s="739"/>
      <c r="K69" s="739"/>
      <c r="L69" s="739"/>
      <c r="M69" s="739"/>
      <c r="N69" s="740"/>
    </row>
    <row r="70" spans="1:14" s="19" customFormat="1" ht="30" customHeight="1">
      <c r="B70" s="595"/>
      <c r="C70" s="596"/>
      <c r="D70" s="789"/>
      <c r="E70" s="595"/>
      <c r="F70" s="405"/>
      <c r="G70" s="596"/>
      <c r="H70" s="406"/>
      <c r="I70" s="687"/>
      <c r="J70" s="688"/>
      <c r="K70" s="688"/>
      <c r="L70" s="688"/>
      <c r="M70" s="688"/>
      <c r="N70" s="689"/>
    </row>
    <row r="71" spans="1:14" s="19" customFormat="1" ht="15" customHeight="1">
      <c r="B71" s="595"/>
      <c r="C71" s="596"/>
      <c r="D71" s="789"/>
      <c r="E71" s="595"/>
      <c r="F71" s="187"/>
      <c r="G71" s="692" t="s">
        <v>144</v>
      </c>
      <c r="H71" s="693"/>
      <c r="I71" s="695" t="s">
        <v>241</v>
      </c>
      <c r="J71" s="696"/>
      <c r="K71" s="696"/>
      <c r="L71" s="696"/>
      <c r="M71" s="696"/>
      <c r="N71" s="697"/>
    </row>
    <row r="72" spans="1:14" s="19" customFormat="1" ht="27" customHeight="1">
      <c r="B72" s="595"/>
      <c r="C72" s="596"/>
      <c r="D72" s="789"/>
      <c r="E72" s="595"/>
      <c r="F72" s="187"/>
      <c r="G72" s="694"/>
      <c r="H72" s="406"/>
      <c r="I72" s="698"/>
      <c r="J72" s="699"/>
      <c r="K72" s="699"/>
      <c r="L72" s="699"/>
      <c r="M72" s="699"/>
      <c r="N72" s="700"/>
    </row>
    <row r="73" spans="1:14" s="19" customFormat="1" ht="27.6" customHeight="1">
      <c r="B73" s="595"/>
      <c r="C73" s="596"/>
      <c r="D73" s="789"/>
      <c r="E73" s="595"/>
      <c r="F73" s="187"/>
      <c r="G73" s="741"/>
      <c r="H73" s="408"/>
      <c r="I73" s="742" t="s">
        <v>580</v>
      </c>
      <c r="J73" s="743"/>
      <c r="K73" s="744"/>
      <c r="L73" s="745"/>
      <c r="M73" s="745"/>
      <c r="N73" s="746"/>
    </row>
    <row r="74" spans="1:14" s="19" customFormat="1" ht="27.6" customHeight="1">
      <c r="B74" s="595"/>
      <c r="C74" s="596"/>
      <c r="D74" s="789"/>
      <c r="E74" s="595"/>
      <c r="F74" s="187"/>
      <c r="G74" s="694" t="s">
        <v>578</v>
      </c>
      <c r="H74" s="406"/>
      <c r="I74" s="792" t="s">
        <v>574</v>
      </c>
      <c r="J74" s="793"/>
      <c r="K74" s="794"/>
      <c r="L74" s="795"/>
      <c r="M74" s="795"/>
      <c r="N74" s="796"/>
    </row>
    <row r="75" spans="1:14" s="19" customFormat="1" ht="27.6" customHeight="1">
      <c r="B75" s="595"/>
      <c r="C75" s="596"/>
      <c r="D75" s="789"/>
      <c r="E75" s="595"/>
      <c r="F75" s="187"/>
      <c r="G75" s="694"/>
      <c r="H75" s="406"/>
      <c r="I75" s="772" t="s">
        <v>575</v>
      </c>
      <c r="J75" s="773"/>
      <c r="K75" s="774"/>
      <c r="L75" s="775"/>
      <c r="M75" s="775"/>
      <c r="N75" s="776"/>
    </row>
    <row r="76" spans="1:14" s="19" customFormat="1" ht="27.6" customHeight="1">
      <c r="B76" s="595"/>
      <c r="C76" s="596"/>
      <c r="D76" s="789"/>
      <c r="E76" s="595"/>
      <c r="F76" s="187"/>
      <c r="G76" s="694"/>
      <c r="H76" s="406"/>
      <c r="I76" s="772" t="s">
        <v>577</v>
      </c>
      <c r="J76" s="773"/>
      <c r="K76" s="774"/>
      <c r="L76" s="775"/>
      <c r="M76" s="775"/>
      <c r="N76" s="776"/>
    </row>
    <row r="77" spans="1:14" s="19" customFormat="1" ht="27.6" customHeight="1" thickBot="1">
      <c r="B77" s="585"/>
      <c r="C77" s="586"/>
      <c r="D77" s="790"/>
      <c r="E77" s="585"/>
      <c r="F77" s="189"/>
      <c r="G77" s="791"/>
      <c r="H77" s="587"/>
      <c r="I77" s="797" t="s">
        <v>576</v>
      </c>
      <c r="J77" s="798"/>
      <c r="K77" s="799"/>
      <c r="L77" s="800"/>
      <c r="M77" s="800"/>
      <c r="N77" s="801"/>
    </row>
    <row r="78" spans="1:14" s="19" customFormat="1" ht="18" customHeight="1">
      <c r="B78" s="79"/>
      <c r="C78" s="79"/>
      <c r="D78" s="79"/>
      <c r="E78" s="151"/>
      <c r="F78" s="153"/>
      <c r="G78" s="147"/>
      <c r="H78" s="147"/>
      <c r="I78" s="152"/>
      <c r="J78" s="152"/>
      <c r="K78" s="154"/>
      <c r="L78" s="154"/>
      <c r="M78" s="154"/>
      <c r="N78" s="154"/>
    </row>
    <row r="79" spans="1:14" s="193" customFormat="1">
      <c r="A79" s="190"/>
      <c r="B79" s="190" t="s">
        <v>390</v>
      </c>
      <c r="C79" s="191"/>
      <c r="D79" s="191"/>
      <c r="E79" s="191"/>
      <c r="F79" s="8"/>
      <c r="G79" s="192"/>
      <c r="H79" s="192"/>
      <c r="I79" s="192"/>
      <c r="J79" s="192"/>
      <c r="K79" s="192"/>
      <c r="L79" s="192"/>
      <c r="M79" s="192"/>
      <c r="N79" s="192"/>
    </row>
    <row r="80" spans="1:14" ht="14.25" thickBot="1"/>
    <row r="81" spans="1:14" ht="25.5" customHeight="1">
      <c r="A81" s="194"/>
      <c r="B81" s="711" t="s">
        <v>391</v>
      </c>
      <c r="C81" s="712"/>
      <c r="D81" s="713"/>
      <c r="E81" s="195"/>
      <c r="F81" s="196"/>
      <c r="G81" s="196"/>
      <c r="H81" s="196"/>
      <c r="I81" s="197"/>
      <c r="J81" s="723"/>
      <c r="K81" s="724"/>
      <c r="L81" s="724"/>
      <c r="M81" s="724"/>
      <c r="N81" s="725"/>
    </row>
    <row r="82" spans="1:14" ht="25.5" customHeight="1">
      <c r="A82" s="194"/>
      <c r="B82" s="714" t="s">
        <v>392</v>
      </c>
      <c r="C82" s="715"/>
      <c r="D82" s="716"/>
      <c r="E82" s="726"/>
      <c r="F82" s="727"/>
      <c r="G82" s="727"/>
      <c r="H82" s="727"/>
      <c r="I82" s="727"/>
      <c r="J82" s="727"/>
      <c r="K82" s="727"/>
      <c r="L82" s="727"/>
      <c r="M82" s="727"/>
      <c r="N82" s="728"/>
    </row>
    <row r="83" spans="1:14" ht="25.5" customHeight="1">
      <c r="A83" s="194"/>
      <c r="B83" s="717" t="s">
        <v>393</v>
      </c>
      <c r="C83" s="718"/>
      <c r="D83" s="719"/>
      <c r="E83" s="198"/>
      <c r="F83" s="199"/>
      <c r="G83" s="199"/>
      <c r="H83" s="199"/>
      <c r="I83" s="199"/>
      <c r="J83" s="199"/>
      <c r="K83" s="199"/>
      <c r="L83" s="199"/>
      <c r="M83" s="199"/>
      <c r="N83" s="200"/>
    </row>
    <row r="84" spans="1:14" ht="25.5" customHeight="1" thickBot="1">
      <c r="A84" s="194"/>
      <c r="B84" s="720" t="s">
        <v>392</v>
      </c>
      <c r="C84" s="721"/>
      <c r="D84" s="722"/>
      <c r="E84" s="729"/>
      <c r="F84" s="730"/>
      <c r="G84" s="730"/>
      <c r="H84" s="730"/>
      <c r="I84" s="730"/>
      <c r="J84" s="730"/>
      <c r="K84" s="730"/>
      <c r="L84" s="730"/>
      <c r="M84" s="730"/>
      <c r="N84" s="731"/>
    </row>
  </sheetData>
  <mergeCells count="151">
    <mergeCell ref="I77:J77"/>
    <mergeCell ref="K77:N77"/>
    <mergeCell ref="G42:H43"/>
    <mergeCell ref="G62:H65"/>
    <mergeCell ref="I64:J64"/>
    <mergeCell ref="K64:N64"/>
    <mergeCell ref="I65:J65"/>
    <mergeCell ref="K65:N65"/>
    <mergeCell ref="E54:E65"/>
    <mergeCell ref="G54:H55"/>
    <mergeCell ref="I70:N70"/>
    <mergeCell ref="I43:N43"/>
    <mergeCell ref="K53:N53"/>
    <mergeCell ref="I45:N45"/>
    <mergeCell ref="I46:N46"/>
    <mergeCell ref="I42:N42"/>
    <mergeCell ref="F44:H44"/>
    <mergeCell ref="F45:H46"/>
    <mergeCell ref="G47:H49"/>
    <mergeCell ref="I47:N48"/>
    <mergeCell ref="I49:J49"/>
    <mergeCell ref="K49:N49"/>
    <mergeCell ref="G50:H53"/>
    <mergeCell ref="I50:J50"/>
    <mergeCell ref="I32:N32"/>
    <mergeCell ref="I33:N33"/>
    <mergeCell ref="I34:N34"/>
    <mergeCell ref="I38:J38"/>
    <mergeCell ref="K38:N38"/>
    <mergeCell ref="I39:J39"/>
    <mergeCell ref="I40:J40"/>
    <mergeCell ref="K40:N40"/>
    <mergeCell ref="I41:J41"/>
    <mergeCell ref="K41:N41"/>
    <mergeCell ref="M5:N5"/>
    <mergeCell ref="F6:H6"/>
    <mergeCell ref="I6:N6"/>
    <mergeCell ref="F7:H7"/>
    <mergeCell ref="I7:N7"/>
    <mergeCell ref="F8:H9"/>
    <mergeCell ref="I8:N8"/>
    <mergeCell ref="I9:N9"/>
    <mergeCell ref="E2:E11"/>
    <mergeCell ref="F2:H2"/>
    <mergeCell ref="I2:N2"/>
    <mergeCell ref="F3:H3"/>
    <mergeCell ref="I3:N3"/>
    <mergeCell ref="F4:H4"/>
    <mergeCell ref="J4:N4"/>
    <mergeCell ref="F5:H5"/>
    <mergeCell ref="I5:K5"/>
    <mergeCell ref="F10:H11"/>
    <mergeCell ref="I10:N10"/>
    <mergeCell ref="I11:N11"/>
    <mergeCell ref="F15:H15"/>
    <mergeCell ref="J15:N15"/>
    <mergeCell ref="F16:H16"/>
    <mergeCell ref="K16:N16"/>
    <mergeCell ref="F17:H17"/>
    <mergeCell ref="I17:N17"/>
    <mergeCell ref="E12:E17"/>
    <mergeCell ref="F12:H12"/>
    <mergeCell ref="I12:N12"/>
    <mergeCell ref="F13:H13"/>
    <mergeCell ref="I13:N13"/>
    <mergeCell ref="F14:H14"/>
    <mergeCell ref="K14:N14"/>
    <mergeCell ref="I23:N24"/>
    <mergeCell ref="I25:J25"/>
    <mergeCell ref="K25:N25"/>
    <mergeCell ref="I26:J26"/>
    <mergeCell ref="K26:N26"/>
    <mergeCell ref="G18:H19"/>
    <mergeCell ref="I18:N18"/>
    <mergeCell ref="I19:N19"/>
    <mergeCell ref="I27:J27"/>
    <mergeCell ref="K27:N27"/>
    <mergeCell ref="F21:H22"/>
    <mergeCell ref="I21:N21"/>
    <mergeCell ref="I22:N22"/>
    <mergeCell ref="F20:H20"/>
    <mergeCell ref="I20:N20"/>
    <mergeCell ref="I28:J28"/>
    <mergeCell ref="K28:N28"/>
    <mergeCell ref="I29:J29"/>
    <mergeCell ref="K29:N29"/>
    <mergeCell ref="B2:D77"/>
    <mergeCell ref="E20:E29"/>
    <mergeCell ref="G23:H25"/>
    <mergeCell ref="G26:H29"/>
    <mergeCell ref="G30:H31"/>
    <mergeCell ref="I30:N30"/>
    <mergeCell ref="E32:E41"/>
    <mergeCell ref="F32:H32"/>
    <mergeCell ref="F33:H34"/>
    <mergeCell ref="G35:H37"/>
    <mergeCell ref="I35:N36"/>
    <mergeCell ref="I37:J37"/>
    <mergeCell ref="K37:N37"/>
    <mergeCell ref="G38:H41"/>
    <mergeCell ref="E42:E53"/>
    <mergeCell ref="I31:N31"/>
    <mergeCell ref="K39:N39"/>
    <mergeCell ref="I52:J52"/>
    <mergeCell ref="K52:N52"/>
    <mergeCell ref="I53:J53"/>
    <mergeCell ref="K50:N50"/>
    <mergeCell ref="I44:N44"/>
    <mergeCell ref="I51:J51"/>
    <mergeCell ref="K51:N51"/>
    <mergeCell ref="I74:J74"/>
    <mergeCell ref="K74:N74"/>
    <mergeCell ref="I75:J75"/>
    <mergeCell ref="K75:N75"/>
    <mergeCell ref="I76:J76"/>
    <mergeCell ref="K76:N76"/>
    <mergeCell ref="I54:N54"/>
    <mergeCell ref="I55:N55"/>
    <mergeCell ref="F56:H56"/>
    <mergeCell ref="I56:N56"/>
    <mergeCell ref="F57:H58"/>
    <mergeCell ref="G59:H61"/>
    <mergeCell ref="I59:N60"/>
    <mergeCell ref="I61:J61"/>
    <mergeCell ref="K61:N61"/>
    <mergeCell ref="I57:N57"/>
    <mergeCell ref="I58:N58"/>
    <mergeCell ref="B81:D81"/>
    <mergeCell ref="J81:N81"/>
    <mergeCell ref="B82:D82"/>
    <mergeCell ref="E82:N82"/>
    <mergeCell ref="B83:D83"/>
    <mergeCell ref="B84:D84"/>
    <mergeCell ref="E84:N84"/>
    <mergeCell ref="I62:J62"/>
    <mergeCell ref="K62:N62"/>
    <mergeCell ref="I63:J63"/>
    <mergeCell ref="K63:N63"/>
    <mergeCell ref="E66:E77"/>
    <mergeCell ref="G66:H67"/>
    <mergeCell ref="I66:N66"/>
    <mergeCell ref="I67:N67"/>
    <mergeCell ref="F68:H68"/>
    <mergeCell ref="I68:N68"/>
    <mergeCell ref="F69:H70"/>
    <mergeCell ref="I69:N69"/>
    <mergeCell ref="G71:H73"/>
    <mergeCell ref="I71:N72"/>
    <mergeCell ref="I73:J73"/>
    <mergeCell ref="K73:N73"/>
    <mergeCell ref="G74:H77"/>
  </mergeCells>
  <phoneticPr fontId="76"/>
  <conditionalFormatting sqref="E82">
    <cfRule type="expression" dxfId="11" priority="1">
      <formula>OR($Q$12=TRUE,$R$12=TRUE)=TRUE</formula>
    </cfRule>
  </conditionalFormatting>
  <conditionalFormatting sqref="E84">
    <cfRule type="expression" dxfId="10" priority="2">
      <formula>$Q$15=TRUE</formula>
    </cfRule>
  </conditionalFormatting>
  <dataValidations count="2">
    <dataValidation type="list" allowBlank="1" showInputMessage="1" showErrorMessage="1" sqref="K26:N26 K38:N38 K50:N50 K62:N62 K74:N74" xr:uid="{3EE78560-6C97-4E4B-BAE7-F2D3D128AD23}">
      <formula1>"2023年度,2024年度"</formula1>
    </dataValidation>
    <dataValidation type="list" allowBlank="1" showErrorMessage="1" sqref="I7:N7" xr:uid="{5C241700-DF07-4C98-9076-40F613637B25}">
      <formula1>"中小企業,中小企業以外(注)"</formula1>
    </dataValidation>
  </dataValidation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ltText="シェアードセービング契約方式で_x000a_ESCO事業者を利用">
                <anchor moveWithCells="1">
                  <from>
                    <xdr:col>4</xdr:col>
                    <xdr:colOff>85725</xdr:colOff>
                    <xdr:row>79</xdr:row>
                    <xdr:rowOff>133350</xdr:rowOff>
                  </from>
                  <to>
                    <xdr:col>8</xdr:col>
                    <xdr:colOff>476250</xdr:colOff>
                    <xdr:row>81</xdr:row>
                    <xdr:rowOff>95250</xdr:rowOff>
                  </to>
                </anchor>
              </controlPr>
            </control>
          </mc:Choice>
        </mc:AlternateContent>
        <mc:AlternateContent xmlns:mc="http://schemas.openxmlformats.org/markup-compatibility/2006">
          <mc:Choice Requires="x14">
            <control shapeId="54277" r:id="rId5" name="Check Box 5">
              <controlPr defaultSize="0" autoFill="0" autoLine="0" autoPict="0" altText="リースを利用">
                <anchor moveWithCells="1">
                  <from>
                    <xdr:col>4</xdr:col>
                    <xdr:colOff>85725</xdr:colOff>
                    <xdr:row>81</xdr:row>
                    <xdr:rowOff>257175</xdr:rowOff>
                  </from>
                  <to>
                    <xdr:col>5</xdr:col>
                    <xdr:colOff>419100</xdr:colOff>
                    <xdr:row>83</xdr:row>
                    <xdr:rowOff>57150</xdr:rowOff>
                  </to>
                </anchor>
              </controlPr>
            </control>
          </mc:Choice>
        </mc:AlternateContent>
        <mc:AlternateContent xmlns:mc="http://schemas.openxmlformats.org/markup-compatibility/2006">
          <mc:Choice Requires="x14">
            <control shapeId="54278" r:id="rId6" name="Check Box 6">
              <controlPr defaultSize="0" autoFill="0" autoLine="0" autoPict="0" altText="シェアードセービング契約方式で_x000a_ESCO事業者を利用">
                <anchor moveWithCells="1">
                  <from>
                    <xdr:col>9</xdr:col>
                    <xdr:colOff>85725</xdr:colOff>
                    <xdr:row>79</xdr:row>
                    <xdr:rowOff>123825</xdr:rowOff>
                  </from>
                  <to>
                    <xdr:col>11</xdr:col>
                    <xdr:colOff>390525</xdr:colOff>
                    <xdr:row>81</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19CF3-F0F4-41D6-8868-5EFD7AE602CF}">
  <dimension ref="A1:R84"/>
  <sheetViews>
    <sheetView showGridLines="0" workbookViewId="0"/>
  </sheetViews>
  <sheetFormatPr defaultRowHeight="13.5"/>
  <cols>
    <col min="1" max="1" width="2.125" style="8" customWidth="1"/>
    <col min="2" max="4" width="4.375" style="8" customWidth="1"/>
    <col min="5" max="8" width="9" style="8"/>
    <col min="9" max="9" width="20.875" style="8" customWidth="1"/>
    <col min="10" max="10" width="9" style="8"/>
    <col min="11" max="11" width="16.125" style="8" bestFit="1" customWidth="1"/>
    <col min="12" max="15" width="9" style="8"/>
    <col min="16" max="19" width="0" style="8" hidden="1" customWidth="1"/>
    <col min="20" max="16384" width="9" style="8"/>
  </cols>
  <sheetData>
    <row r="1" spans="2:18" ht="42" customHeight="1" thickBot="1">
      <c r="B1" s="8" t="s">
        <v>482</v>
      </c>
    </row>
    <row r="2" spans="2:18" s="19" customFormat="1" ht="20.25" customHeight="1">
      <c r="B2" s="582" t="s">
        <v>454</v>
      </c>
      <c r="C2" s="583"/>
      <c r="D2" s="788"/>
      <c r="E2" s="779" t="s">
        <v>384</v>
      </c>
      <c r="F2" s="618" t="s">
        <v>385</v>
      </c>
      <c r="G2" s="619"/>
      <c r="H2" s="620"/>
      <c r="I2" s="708"/>
      <c r="J2" s="709"/>
      <c r="K2" s="709"/>
      <c r="L2" s="709"/>
      <c r="M2" s="709"/>
      <c r="N2" s="710"/>
    </row>
    <row r="3" spans="2:18" s="19" customFormat="1" ht="20.25" customHeight="1">
      <c r="B3" s="595"/>
      <c r="C3" s="596"/>
      <c r="D3" s="789"/>
      <c r="E3" s="780"/>
      <c r="F3" s="615" t="s">
        <v>151</v>
      </c>
      <c r="G3" s="749"/>
      <c r="H3" s="750"/>
      <c r="I3" s="751"/>
      <c r="J3" s="752"/>
      <c r="K3" s="752"/>
      <c r="L3" s="752"/>
      <c r="M3" s="752"/>
      <c r="N3" s="753"/>
    </row>
    <row r="4" spans="2:18" s="19" customFormat="1" ht="20.25" customHeight="1">
      <c r="B4" s="595"/>
      <c r="C4" s="596"/>
      <c r="D4" s="789"/>
      <c r="E4" s="780"/>
      <c r="F4" s="615" t="s">
        <v>164</v>
      </c>
      <c r="G4" s="616"/>
      <c r="H4" s="617"/>
      <c r="I4" s="48" t="s">
        <v>153</v>
      </c>
      <c r="J4" s="635"/>
      <c r="K4" s="633"/>
      <c r="L4" s="633"/>
      <c r="M4" s="633"/>
      <c r="N4" s="636"/>
    </row>
    <row r="5" spans="2:18" s="19" customFormat="1" ht="20.25" customHeight="1">
      <c r="B5" s="595"/>
      <c r="C5" s="596"/>
      <c r="D5" s="789"/>
      <c r="E5" s="780"/>
      <c r="F5" s="615" t="s">
        <v>163</v>
      </c>
      <c r="G5" s="616"/>
      <c r="H5" s="617"/>
      <c r="I5" s="635"/>
      <c r="J5" s="747"/>
      <c r="K5" s="747"/>
      <c r="L5" s="45" t="s">
        <v>162</v>
      </c>
      <c r="M5" s="633"/>
      <c r="N5" s="748"/>
    </row>
    <row r="6" spans="2:18" s="19" customFormat="1" ht="20.25" customHeight="1">
      <c r="B6" s="595"/>
      <c r="C6" s="596"/>
      <c r="D6" s="789"/>
      <c r="E6" s="780"/>
      <c r="F6" s="615" t="s">
        <v>239</v>
      </c>
      <c r="G6" s="616"/>
      <c r="H6" s="617"/>
      <c r="I6" s="754"/>
      <c r="J6" s="755"/>
      <c r="K6" s="755"/>
      <c r="L6" s="755"/>
      <c r="M6" s="755"/>
      <c r="N6" s="756"/>
    </row>
    <row r="7" spans="2:18" s="19" customFormat="1" ht="20.25" customHeight="1">
      <c r="B7" s="595"/>
      <c r="C7" s="596"/>
      <c r="D7" s="789"/>
      <c r="E7" s="780"/>
      <c r="F7" s="640" t="s">
        <v>424</v>
      </c>
      <c r="G7" s="641"/>
      <c r="H7" s="642"/>
      <c r="I7" s="757"/>
      <c r="J7" s="758"/>
      <c r="K7" s="758"/>
      <c r="L7" s="758"/>
      <c r="M7" s="758"/>
      <c r="N7" s="759"/>
      <c r="O7" s="19" t="s">
        <v>445</v>
      </c>
    </row>
    <row r="8" spans="2:18" s="19" customFormat="1" ht="20.25" customHeight="1">
      <c r="B8" s="595"/>
      <c r="C8" s="596"/>
      <c r="D8" s="789"/>
      <c r="E8" s="780"/>
      <c r="F8" s="608" t="s">
        <v>161</v>
      </c>
      <c r="G8" s="609"/>
      <c r="H8" s="610"/>
      <c r="I8" s="656" t="s">
        <v>387</v>
      </c>
      <c r="J8" s="657"/>
      <c r="K8" s="657"/>
      <c r="L8" s="657"/>
      <c r="M8" s="657"/>
      <c r="N8" s="658"/>
    </row>
    <row r="9" spans="2:18" s="19" customFormat="1" ht="20.25" customHeight="1">
      <c r="B9" s="595"/>
      <c r="C9" s="596"/>
      <c r="D9" s="789"/>
      <c r="E9" s="780"/>
      <c r="F9" s="611"/>
      <c r="G9" s="612"/>
      <c r="H9" s="613"/>
      <c r="I9" s="674"/>
      <c r="J9" s="765"/>
      <c r="K9" s="765"/>
      <c r="L9" s="765"/>
      <c r="M9" s="765"/>
      <c r="N9" s="766"/>
    </row>
    <row r="10" spans="2:18" s="19" customFormat="1" ht="20.25" customHeight="1">
      <c r="B10" s="595"/>
      <c r="C10" s="596"/>
      <c r="D10" s="789"/>
      <c r="E10" s="780"/>
      <c r="F10" s="608" t="s">
        <v>160</v>
      </c>
      <c r="G10" s="609"/>
      <c r="H10" s="610"/>
      <c r="I10" s="656" t="s">
        <v>159</v>
      </c>
      <c r="J10" s="657"/>
      <c r="K10" s="657"/>
      <c r="L10" s="657"/>
      <c r="M10" s="657"/>
      <c r="N10" s="658"/>
    </row>
    <row r="11" spans="2:18" s="19" customFormat="1" ht="20.25" customHeight="1">
      <c r="B11" s="595"/>
      <c r="C11" s="596"/>
      <c r="D11" s="789"/>
      <c r="E11" s="613"/>
      <c r="F11" s="611"/>
      <c r="G11" s="612"/>
      <c r="H11" s="613"/>
      <c r="I11" s="662"/>
      <c r="J11" s="706"/>
      <c r="K11" s="706"/>
      <c r="L11" s="706"/>
      <c r="M11" s="706"/>
      <c r="N11" s="707"/>
    </row>
    <row r="12" spans="2:18" s="19" customFormat="1" ht="20.25" customHeight="1">
      <c r="B12" s="595"/>
      <c r="C12" s="596"/>
      <c r="D12" s="789"/>
      <c r="E12" s="679" t="s">
        <v>158</v>
      </c>
      <c r="F12" s="621" t="s">
        <v>157</v>
      </c>
      <c r="G12" s="621"/>
      <c r="H12" s="621"/>
      <c r="I12" s="760"/>
      <c r="J12" s="760"/>
      <c r="K12" s="760"/>
      <c r="L12" s="760"/>
      <c r="M12" s="760"/>
      <c r="N12" s="764"/>
      <c r="Q12" s="19" t="b">
        <v>0</v>
      </c>
      <c r="R12" s="19" t="b">
        <v>0</v>
      </c>
    </row>
    <row r="13" spans="2:18" s="19" customFormat="1" ht="20.25" customHeight="1">
      <c r="B13" s="595"/>
      <c r="C13" s="596"/>
      <c r="D13" s="789"/>
      <c r="E13" s="617"/>
      <c r="F13" s="621" t="s">
        <v>156</v>
      </c>
      <c r="G13" s="621"/>
      <c r="H13" s="621"/>
      <c r="I13" s="760"/>
      <c r="J13" s="760"/>
      <c r="K13" s="760"/>
      <c r="L13" s="760"/>
      <c r="M13" s="760"/>
      <c r="N13" s="764"/>
    </row>
    <row r="14" spans="2:18" s="19" customFormat="1" ht="20.25" customHeight="1">
      <c r="B14" s="595"/>
      <c r="C14" s="596"/>
      <c r="D14" s="789"/>
      <c r="E14" s="617"/>
      <c r="F14" s="621" t="s">
        <v>150</v>
      </c>
      <c r="G14" s="621"/>
      <c r="H14" s="621"/>
      <c r="I14" s="48"/>
      <c r="J14" s="46" t="s">
        <v>155</v>
      </c>
      <c r="K14" s="635"/>
      <c r="L14" s="633"/>
      <c r="M14" s="633"/>
      <c r="N14" s="636"/>
    </row>
    <row r="15" spans="2:18" s="19" customFormat="1" ht="20.25" customHeight="1">
      <c r="B15" s="595"/>
      <c r="C15" s="596"/>
      <c r="D15" s="789"/>
      <c r="E15" s="617"/>
      <c r="F15" s="621" t="s">
        <v>154</v>
      </c>
      <c r="G15" s="621"/>
      <c r="H15" s="621"/>
      <c r="I15" s="48" t="s">
        <v>153</v>
      </c>
      <c r="J15" s="760"/>
      <c r="K15" s="760"/>
      <c r="L15" s="760"/>
      <c r="M15" s="760"/>
      <c r="N15" s="764"/>
      <c r="Q15" s="19" t="b">
        <v>0</v>
      </c>
    </row>
    <row r="16" spans="2:18" s="19" customFormat="1" ht="20.25" customHeight="1">
      <c r="B16" s="595"/>
      <c r="C16" s="596"/>
      <c r="D16" s="789"/>
      <c r="E16" s="617"/>
      <c r="F16" s="621" t="s">
        <v>149</v>
      </c>
      <c r="G16" s="621"/>
      <c r="H16" s="621"/>
      <c r="I16" s="48"/>
      <c r="J16" s="45" t="s">
        <v>152</v>
      </c>
      <c r="K16" s="760"/>
      <c r="L16" s="761"/>
      <c r="M16" s="761"/>
      <c r="N16" s="762"/>
    </row>
    <row r="17" spans="2:14" s="19" customFormat="1" ht="20.25" customHeight="1">
      <c r="B17" s="595"/>
      <c r="C17" s="596"/>
      <c r="D17" s="789"/>
      <c r="E17" s="617"/>
      <c r="F17" s="621" t="s">
        <v>148</v>
      </c>
      <c r="G17" s="621"/>
      <c r="H17" s="621"/>
      <c r="I17" s="760"/>
      <c r="J17" s="760"/>
      <c r="K17" s="760"/>
      <c r="L17" s="760"/>
      <c r="M17" s="760"/>
      <c r="N17" s="764"/>
    </row>
    <row r="18" spans="2:14" s="19" customFormat="1" ht="20.25" customHeight="1">
      <c r="B18" s="595"/>
      <c r="C18" s="596"/>
      <c r="D18" s="789"/>
      <c r="E18" s="44"/>
      <c r="F18" s="44"/>
      <c r="G18" s="596" t="s">
        <v>147</v>
      </c>
      <c r="H18" s="406"/>
      <c r="I18" s="671" t="s">
        <v>593</v>
      </c>
      <c r="J18" s="672"/>
      <c r="K18" s="672"/>
      <c r="L18" s="672"/>
      <c r="M18" s="672"/>
      <c r="N18" s="673"/>
    </row>
    <row r="19" spans="2:14" s="19" customFormat="1" ht="20.25" customHeight="1">
      <c r="B19" s="595"/>
      <c r="C19" s="596"/>
      <c r="D19" s="789"/>
      <c r="E19" s="44"/>
      <c r="F19" s="44"/>
      <c r="G19" s="690"/>
      <c r="H19" s="691"/>
      <c r="I19" s="674"/>
      <c r="J19" s="675"/>
      <c r="K19" s="675"/>
      <c r="L19" s="675"/>
      <c r="M19" s="675"/>
      <c r="N19" s="676"/>
    </row>
    <row r="20" spans="2:14" s="19" customFormat="1" ht="20.25" customHeight="1">
      <c r="B20" s="595"/>
      <c r="C20" s="596"/>
      <c r="D20" s="789"/>
      <c r="E20" s="595" t="s">
        <v>240</v>
      </c>
      <c r="F20" s="677" t="s">
        <v>146</v>
      </c>
      <c r="G20" s="678"/>
      <c r="H20" s="679"/>
      <c r="I20" s="680"/>
      <c r="J20" s="681"/>
      <c r="K20" s="681"/>
      <c r="L20" s="681"/>
      <c r="M20" s="681"/>
      <c r="N20" s="682"/>
    </row>
    <row r="21" spans="2:14" s="19" customFormat="1" ht="15" customHeight="1">
      <c r="B21" s="595"/>
      <c r="C21" s="596"/>
      <c r="D21" s="789"/>
      <c r="E21" s="595"/>
      <c r="F21" s="403" t="s">
        <v>145</v>
      </c>
      <c r="G21" s="683"/>
      <c r="H21" s="404"/>
      <c r="I21" s="684" t="s">
        <v>444</v>
      </c>
      <c r="J21" s="685"/>
      <c r="K21" s="685"/>
      <c r="L21" s="685"/>
      <c r="M21" s="685"/>
      <c r="N21" s="686"/>
    </row>
    <row r="22" spans="2:14" s="19" customFormat="1" ht="30" customHeight="1">
      <c r="B22" s="595"/>
      <c r="C22" s="596"/>
      <c r="D22" s="789"/>
      <c r="E22" s="595"/>
      <c r="F22" s="405"/>
      <c r="G22" s="596"/>
      <c r="H22" s="406"/>
      <c r="I22" s="687"/>
      <c r="J22" s="688"/>
      <c r="K22" s="688"/>
      <c r="L22" s="688"/>
      <c r="M22" s="688"/>
      <c r="N22" s="689"/>
    </row>
    <row r="23" spans="2:14" s="19" customFormat="1" ht="15" customHeight="1">
      <c r="B23" s="595"/>
      <c r="C23" s="596"/>
      <c r="D23" s="789"/>
      <c r="E23" s="595"/>
      <c r="F23" s="187"/>
      <c r="G23" s="692" t="s">
        <v>144</v>
      </c>
      <c r="H23" s="693"/>
      <c r="I23" s="695" t="s">
        <v>241</v>
      </c>
      <c r="J23" s="696"/>
      <c r="K23" s="696"/>
      <c r="L23" s="696"/>
      <c r="M23" s="696"/>
      <c r="N23" s="697"/>
    </row>
    <row r="24" spans="2:14" s="19" customFormat="1" ht="27" customHeight="1">
      <c r="B24" s="595"/>
      <c r="C24" s="596"/>
      <c r="D24" s="789"/>
      <c r="E24" s="595"/>
      <c r="F24" s="187"/>
      <c r="G24" s="694"/>
      <c r="H24" s="406"/>
      <c r="I24" s="698"/>
      <c r="J24" s="699"/>
      <c r="K24" s="699"/>
      <c r="L24" s="699"/>
      <c r="M24" s="699"/>
      <c r="N24" s="700"/>
    </row>
    <row r="25" spans="2:14" s="19" customFormat="1" ht="27.6" customHeight="1">
      <c r="B25" s="595"/>
      <c r="C25" s="596"/>
      <c r="D25" s="789"/>
      <c r="E25" s="595"/>
      <c r="F25" s="187"/>
      <c r="G25" s="694"/>
      <c r="H25" s="406"/>
      <c r="I25" s="701" t="s">
        <v>580</v>
      </c>
      <c r="J25" s="702"/>
      <c r="K25" s="703"/>
      <c r="L25" s="704"/>
      <c r="M25" s="704"/>
      <c r="N25" s="705"/>
    </row>
    <row r="26" spans="2:14" s="19" customFormat="1" ht="27.6" customHeight="1">
      <c r="B26" s="595"/>
      <c r="C26" s="596"/>
      <c r="D26" s="789"/>
      <c r="E26" s="595"/>
      <c r="F26" s="187"/>
      <c r="G26" s="782" t="s">
        <v>578</v>
      </c>
      <c r="H26" s="404"/>
      <c r="I26" s="767" t="s">
        <v>574</v>
      </c>
      <c r="J26" s="768"/>
      <c r="K26" s="769"/>
      <c r="L26" s="770"/>
      <c r="M26" s="770"/>
      <c r="N26" s="771"/>
    </row>
    <row r="27" spans="2:14" s="19" customFormat="1" ht="27.6" customHeight="1">
      <c r="B27" s="595"/>
      <c r="C27" s="596"/>
      <c r="D27" s="789"/>
      <c r="E27" s="595"/>
      <c r="F27" s="187"/>
      <c r="G27" s="694"/>
      <c r="H27" s="406"/>
      <c r="I27" s="772" t="s">
        <v>575</v>
      </c>
      <c r="J27" s="773"/>
      <c r="K27" s="774"/>
      <c r="L27" s="775"/>
      <c r="M27" s="775"/>
      <c r="N27" s="776"/>
    </row>
    <row r="28" spans="2:14" s="19" customFormat="1" ht="27.6" customHeight="1">
      <c r="B28" s="595"/>
      <c r="C28" s="596"/>
      <c r="D28" s="789"/>
      <c r="E28" s="595"/>
      <c r="F28" s="187"/>
      <c r="G28" s="694"/>
      <c r="H28" s="406"/>
      <c r="I28" s="772" t="s">
        <v>577</v>
      </c>
      <c r="J28" s="773"/>
      <c r="K28" s="774"/>
      <c r="L28" s="775"/>
      <c r="M28" s="775"/>
      <c r="N28" s="776"/>
    </row>
    <row r="29" spans="2:14" s="19" customFormat="1" ht="27.6" customHeight="1">
      <c r="B29" s="595"/>
      <c r="C29" s="596"/>
      <c r="D29" s="789"/>
      <c r="E29" s="781"/>
      <c r="F29" s="188"/>
      <c r="G29" s="741"/>
      <c r="H29" s="408"/>
      <c r="I29" s="777" t="s">
        <v>576</v>
      </c>
      <c r="J29" s="778"/>
      <c r="K29" s="783"/>
      <c r="L29" s="784"/>
      <c r="M29" s="784"/>
      <c r="N29" s="785"/>
    </row>
    <row r="30" spans="2:14" s="19" customFormat="1" ht="20.25" customHeight="1">
      <c r="B30" s="595"/>
      <c r="C30" s="596"/>
      <c r="D30" s="789"/>
      <c r="E30" s="44"/>
      <c r="F30" s="44"/>
      <c r="G30" s="596" t="s">
        <v>147</v>
      </c>
      <c r="H30" s="406"/>
      <c r="I30" s="671" t="s">
        <v>593</v>
      </c>
      <c r="J30" s="672"/>
      <c r="K30" s="672"/>
      <c r="L30" s="672"/>
      <c r="M30" s="672"/>
      <c r="N30" s="673"/>
    </row>
    <row r="31" spans="2:14" s="19" customFormat="1" ht="20.25" customHeight="1">
      <c r="B31" s="595"/>
      <c r="C31" s="596"/>
      <c r="D31" s="789"/>
      <c r="E31" s="44"/>
      <c r="F31" s="44"/>
      <c r="G31" s="690"/>
      <c r="H31" s="691"/>
      <c r="I31" s="674"/>
      <c r="J31" s="675"/>
      <c r="K31" s="675"/>
      <c r="L31" s="675"/>
      <c r="M31" s="675"/>
      <c r="N31" s="676"/>
    </row>
    <row r="32" spans="2:14" s="19" customFormat="1" ht="20.25" customHeight="1">
      <c r="B32" s="595"/>
      <c r="C32" s="596"/>
      <c r="D32" s="789"/>
      <c r="E32" s="786" t="s">
        <v>389</v>
      </c>
      <c r="F32" s="677" t="s">
        <v>146</v>
      </c>
      <c r="G32" s="678"/>
      <c r="H32" s="679"/>
      <c r="I32" s="680"/>
      <c r="J32" s="681"/>
      <c r="K32" s="681"/>
      <c r="L32" s="681"/>
      <c r="M32" s="681"/>
      <c r="N32" s="682"/>
    </row>
    <row r="33" spans="2:14" s="19" customFormat="1" ht="15" customHeight="1">
      <c r="B33" s="595"/>
      <c r="C33" s="596"/>
      <c r="D33" s="789"/>
      <c r="E33" s="786"/>
      <c r="F33" s="403" t="s">
        <v>145</v>
      </c>
      <c r="G33" s="683"/>
      <c r="H33" s="404"/>
      <c r="I33" s="684" t="s">
        <v>444</v>
      </c>
      <c r="J33" s="685"/>
      <c r="K33" s="685"/>
      <c r="L33" s="685"/>
      <c r="M33" s="685"/>
      <c r="N33" s="686"/>
    </row>
    <row r="34" spans="2:14" s="19" customFormat="1" ht="30" customHeight="1">
      <c r="B34" s="595"/>
      <c r="C34" s="596"/>
      <c r="D34" s="789"/>
      <c r="E34" s="786"/>
      <c r="F34" s="405"/>
      <c r="G34" s="596"/>
      <c r="H34" s="406"/>
      <c r="I34" s="687"/>
      <c r="J34" s="688"/>
      <c r="K34" s="688"/>
      <c r="L34" s="688"/>
      <c r="M34" s="688"/>
      <c r="N34" s="689"/>
    </row>
    <row r="35" spans="2:14" s="19" customFormat="1" ht="15" customHeight="1">
      <c r="B35" s="595"/>
      <c r="C35" s="596"/>
      <c r="D35" s="789"/>
      <c r="E35" s="786"/>
      <c r="F35" s="187"/>
      <c r="G35" s="692" t="s">
        <v>144</v>
      </c>
      <c r="H35" s="693"/>
      <c r="I35" s="695" t="s">
        <v>241</v>
      </c>
      <c r="J35" s="696"/>
      <c r="K35" s="696"/>
      <c r="L35" s="696"/>
      <c r="M35" s="696"/>
      <c r="N35" s="697"/>
    </row>
    <row r="36" spans="2:14" s="19" customFormat="1" ht="27" customHeight="1">
      <c r="B36" s="595"/>
      <c r="C36" s="596"/>
      <c r="D36" s="789"/>
      <c r="E36" s="786"/>
      <c r="F36" s="187"/>
      <c r="G36" s="694"/>
      <c r="H36" s="406"/>
      <c r="I36" s="698"/>
      <c r="J36" s="699"/>
      <c r="K36" s="699"/>
      <c r="L36" s="699"/>
      <c r="M36" s="699"/>
      <c r="N36" s="700"/>
    </row>
    <row r="37" spans="2:14" s="19" customFormat="1" ht="27.6" customHeight="1">
      <c r="B37" s="595"/>
      <c r="C37" s="596"/>
      <c r="D37" s="789"/>
      <c r="E37" s="786"/>
      <c r="F37" s="187"/>
      <c r="G37" s="694"/>
      <c r="H37" s="406"/>
      <c r="I37" s="701" t="s">
        <v>580</v>
      </c>
      <c r="J37" s="702"/>
      <c r="K37" s="703"/>
      <c r="L37" s="704"/>
      <c r="M37" s="704"/>
      <c r="N37" s="705"/>
    </row>
    <row r="38" spans="2:14" s="19" customFormat="1" ht="27.6" customHeight="1">
      <c r="B38" s="595"/>
      <c r="C38" s="596"/>
      <c r="D38" s="789"/>
      <c r="E38" s="786"/>
      <c r="F38" s="187"/>
      <c r="G38" s="782" t="s">
        <v>578</v>
      </c>
      <c r="H38" s="404"/>
      <c r="I38" s="767" t="s">
        <v>574</v>
      </c>
      <c r="J38" s="768"/>
      <c r="K38" s="769"/>
      <c r="L38" s="770"/>
      <c r="M38" s="770"/>
      <c r="N38" s="771"/>
    </row>
    <row r="39" spans="2:14" s="19" customFormat="1" ht="27.6" customHeight="1">
      <c r="B39" s="595"/>
      <c r="C39" s="596"/>
      <c r="D39" s="789"/>
      <c r="E39" s="786"/>
      <c r="F39" s="187"/>
      <c r="G39" s="694"/>
      <c r="H39" s="406"/>
      <c r="I39" s="772" t="s">
        <v>575</v>
      </c>
      <c r="J39" s="773"/>
      <c r="K39" s="774"/>
      <c r="L39" s="775"/>
      <c r="M39" s="775"/>
      <c r="N39" s="776"/>
    </row>
    <row r="40" spans="2:14" s="19" customFormat="1" ht="27.6" customHeight="1">
      <c r="B40" s="595"/>
      <c r="C40" s="596"/>
      <c r="D40" s="789"/>
      <c r="E40" s="786"/>
      <c r="F40" s="187"/>
      <c r="G40" s="694"/>
      <c r="H40" s="406"/>
      <c r="I40" s="772" t="s">
        <v>577</v>
      </c>
      <c r="J40" s="773"/>
      <c r="K40" s="774"/>
      <c r="L40" s="775"/>
      <c r="M40" s="775"/>
      <c r="N40" s="776"/>
    </row>
    <row r="41" spans="2:14" s="19" customFormat="1" ht="27.6" customHeight="1">
      <c r="B41" s="595"/>
      <c r="C41" s="596"/>
      <c r="D41" s="789"/>
      <c r="E41" s="786"/>
      <c r="F41" s="188"/>
      <c r="G41" s="741"/>
      <c r="H41" s="408"/>
      <c r="I41" s="777" t="s">
        <v>576</v>
      </c>
      <c r="J41" s="778"/>
      <c r="K41" s="783"/>
      <c r="L41" s="784"/>
      <c r="M41" s="784"/>
      <c r="N41" s="785"/>
    </row>
    <row r="42" spans="2:14" s="19" customFormat="1" ht="20.25" customHeight="1">
      <c r="B42" s="595"/>
      <c r="C42" s="596"/>
      <c r="D42" s="789"/>
      <c r="E42" s="787" t="s">
        <v>470</v>
      </c>
      <c r="F42" s="44"/>
      <c r="G42" s="596" t="s">
        <v>147</v>
      </c>
      <c r="H42" s="406"/>
      <c r="I42" s="671" t="s">
        <v>593</v>
      </c>
      <c r="J42" s="672"/>
      <c r="K42" s="672"/>
      <c r="L42" s="672"/>
      <c r="M42" s="672"/>
      <c r="N42" s="673"/>
    </row>
    <row r="43" spans="2:14" s="19" customFormat="1" ht="20.25" customHeight="1">
      <c r="B43" s="595"/>
      <c r="C43" s="596"/>
      <c r="D43" s="789"/>
      <c r="E43" s="595"/>
      <c r="F43" s="44"/>
      <c r="G43" s="690"/>
      <c r="H43" s="691"/>
      <c r="I43" s="674"/>
      <c r="J43" s="675"/>
      <c r="K43" s="675"/>
      <c r="L43" s="675"/>
      <c r="M43" s="675"/>
      <c r="N43" s="676"/>
    </row>
    <row r="44" spans="2:14" s="19" customFormat="1" ht="20.25" customHeight="1">
      <c r="B44" s="595"/>
      <c r="C44" s="596"/>
      <c r="D44" s="789"/>
      <c r="E44" s="595"/>
      <c r="F44" s="677" t="s">
        <v>146</v>
      </c>
      <c r="G44" s="678"/>
      <c r="H44" s="679"/>
      <c r="I44" s="680"/>
      <c r="J44" s="681"/>
      <c r="K44" s="681"/>
      <c r="L44" s="681"/>
      <c r="M44" s="681"/>
      <c r="N44" s="682"/>
    </row>
    <row r="45" spans="2:14" s="19" customFormat="1" ht="15" customHeight="1">
      <c r="B45" s="595"/>
      <c r="C45" s="596"/>
      <c r="D45" s="789"/>
      <c r="E45" s="595"/>
      <c r="F45" s="403" t="s">
        <v>145</v>
      </c>
      <c r="G45" s="683"/>
      <c r="H45" s="404"/>
      <c r="I45" s="684" t="s">
        <v>444</v>
      </c>
      <c r="J45" s="685"/>
      <c r="K45" s="685"/>
      <c r="L45" s="685"/>
      <c r="M45" s="685"/>
      <c r="N45" s="686"/>
    </row>
    <row r="46" spans="2:14" s="19" customFormat="1" ht="30" customHeight="1">
      <c r="B46" s="595"/>
      <c r="C46" s="596"/>
      <c r="D46" s="789"/>
      <c r="E46" s="595"/>
      <c r="F46" s="405"/>
      <c r="G46" s="596"/>
      <c r="H46" s="406"/>
      <c r="I46" s="687"/>
      <c r="J46" s="688"/>
      <c r="K46" s="688"/>
      <c r="L46" s="688"/>
      <c r="M46" s="688"/>
      <c r="N46" s="689"/>
    </row>
    <row r="47" spans="2:14" s="19" customFormat="1" ht="15" customHeight="1">
      <c r="B47" s="595"/>
      <c r="C47" s="596"/>
      <c r="D47" s="789"/>
      <c r="E47" s="595"/>
      <c r="F47" s="187"/>
      <c r="G47" s="692" t="s">
        <v>144</v>
      </c>
      <c r="H47" s="693"/>
      <c r="I47" s="695" t="s">
        <v>241</v>
      </c>
      <c r="J47" s="696"/>
      <c r="K47" s="696"/>
      <c r="L47" s="696"/>
      <c r="M47" s="696"/>
      <c r="N47" s="697"/>
    </row>
    <row r="48" spans="2:14" s="19" customFormat="1" ht="27" customHeight="1">
      <c r="B48" s="595"/>
      <c r="C48" s="596"/>
      <c r="D48" s="789"/>
      <c r="E48" s="595"/>
      <c r="F48" s="187"/>
      <c r="G48" s="694"/>
      <c r="H48" s="406"/>
      <c r="I48" s="698"/>
      <c r="J48" s="699"/>
      <c r="K48" s="699"/>
      <c r="L48" s="699"/>
      <c r="M48" s="699"/>
      <c r="N48" s="700"/>
    </row>
    <row r="49" spans="2:14" s="19" customFormat="1" ht="27.6" customHeight="1">
      <c r="B49" s="595"/>
      <c r="C49" s="596"/>
      <c r="D49" s="789"/>
      <c r="E49" s="595"/>
      <c r="F49" s="187"/>
      <c r="G49" s="694"/>
      <c r="H49" s="406"/>
      <c r="I49" s="701" t="s">
        <v>580</v>
      </c>
      <c r="J49" s="702"/>
      <c r="K49" s="703"/>
      <c r="L49" s="704"/>
      <c r="M49" s="704"/>
      <c r="N49" s="705"/>
    </row>
    <row r="50" spans="2:14" s="19" customFormat="1" ht="27.6" customHeight="1">
      <c r="B50" s="595"/>
      <c r="C50" s="596"/>
      <c r="D50" s="789"/>
      <c r="E50" s="595"/>
      <c r="F50" s="187"/>
      <c r="G50" s="782" t="s">
        <v>578</v>
      </c>
      <c r="H50" s="404"/>
      <c r="I50" s="767" t="s">
        <v>574</v>
      </c>
      <c r="J50" s="768"/>
      <c r="K50" s="769"/>
      <c r="L50" s="770"/>
      <c r="M50" s="770"/>
      <c r="N50" s="771"/>
    </row>
    <row r="51" spans="2:14" s="19" customFormat="1" ht="27.6" customHeight="1">
      <c r="B51" s="595"/>
      <c r="C51" s="596"/>
      <c r="D51" s="789"/>
      <c r="E51" s="595"/>
      <c r="F51" s="187"/>
      <c r="G51" s="694"/>
      <c r="H51" s="406"/>
      <c r="I51" s="772" t="s">
        <v>575</v>
      </c>
      <c r="J51" s="773"/>
      <c r="K51" s="774"/>
      <c r="L51" s="775"/>
      <c r="M51" s="775"/>
      <c r="N51" s="776"/>
    </row>
    <row r="52" spans="2:14" s="19" customFormat="1" ht="27.6" customHeight="1">
      <c r="B52" s="595"/>
      <c r="C52" s="596"/>
      <c r="D52" s="789"/>
      <c r="E52" s="595"/>
      <c r="F52" s="187"/>
      <c r="G52" s="694"/>
      <c r="H52" s="406"/>
      <c r="I52" s="772" t="s">
        <v>577</v>
      </c>
      <c r="J52" s="773"/>
      <c r="K52" s="774"/>
      <c r="L52" s="775"/>
      <c r="M52" s="775"/>
      <c r="N52" s="776"/>
    </row>
    <row r="53" spans="2:14" s="19" customFormat="1" ht="27.6" customHeight="1">
      <c r="B53" s="595"/>
      <c r="C53" s="596"/>
      <c r="D53" s="789"/>
      <c r="E53" s="781"/>
      <c r="F53" s="188"/>
      <c r="G53" s="741"/>
      <c r="H53" s="408"/>
      <c r="I53" s="777" t="s">
        <v>576</v>
      </c>
      <c r="J53" s="778"/>
      <c r="K53" s="783"/>
      <c r="L53" s="784"/>
      <c r="M53" s="784"/>
      <c r="N53" s="785"/>
    </row>
    <row r="54" spans="2:14" s="19" customFormat="1" ht="20.25" customHeight="1">
      <c r="B54" s="595"/>
      <c r="C54" s="596"/>
      <c r="D54" s="789"/>
      <c r="E54" s="787" t="s">
        <v>471</v>
      </c>
      <c r="F54" s="44"/>
      <c r="G54" s="596" t="s">
        <v>147</v>
      </c>
      <c r="H54" s="406"/>
      <c r="I54" s="733" t="s">
        <v>593</v>
      </c>
      <c r="J54" s="734"/>
      <c r="K54" s="734"/>
      <c r="L54" s="734"/>
      <c r="M54" s="734"/>
      <c r="N54" s="735"/>
    </row>
    <row r="55" spans="2:14" s="19" customFormat="1" ht="20.25" customHeight="1">
      <c r="B55" s="595"/>
      <c r="C55" s="596"/>
      <c r="D55" s="789"/>
      <c r="E55" s="595"/>
      <c r="F55" s="44"/>
      <c r="G55" s="690"/>
      <c r="H55" s="691"/>
      <c r="I55" s="674"/>
      <c r="J55" s="675"/>
      <c r="K55" s="675"/>
      <c r="L55" s="675"/>
      <c r="M55" s="675"/>
      <c r="N55" s="676"/>
    </row>
    <row r="56" spans="2:14" s="19" customFormat="1" ht="20.25" customHeight="1">
      <c r="B56" s="595"/>
      <c r="C56" s="596"/>
      <c r="D56" s="789"/>
      <c r="E56" s="595"/>
      <c r="F56" s="677" t="s">
        <v>146</v>
      </c>
      <c r="G56" s="678"/>
      <c r="H56" s="679"/>
      <c r="I56" s="680"/>
      <c r="J56" s="681"/>
      <c r="K56" s="681"/>
      <c r="L56" s="681"/>
      <c r="M56" s="681"/>
      <c r="N56" s="682"/>
    </row>
    <row r="57" spans="2:14" s="19" customFormat="1" ht="15" customHeight="1">
      <c r="B57" s="595"/>
      <c r="C57" s="596"/>
      <c r="D57" s="789"/>
      <c r="E57" s="595"/>
      <c r="F57" s="403" t="s">
        <v>145</v>
      </c>
      <c r="G57" s="683"/>
      <c r="H57" s="404"/>
      <c r="I57" s="684" t="s">
        <v>444</v>
      </c>
      <c r="J57" s="685"/>
      <c r="K57" s="685"/>
      <c r="L57" s="685"/>
      <c r="M57" s="685"/>
      <c r="N57" s="686"/>
    </row>
    <row r="58" spans="2:14" s="19" customFormat="1" ht="30" customHeight="1">
      <c r="B58" s="595"/>
      <c r="C58" s="596"/>
      <c r="D58" s="789"/>
      <c r="E58" s="595"/>
      <c r="F58" s="405"/>
      <c r="G58" s="596"/>
      <c r="H58" s="406"/>
      <c r="I58" s="687"/>
      <c r="J58" s="688"/>
      <c r="K58" s="688"/>
      <c r="L58" s="688"/>
      <c r="M58" s="688"/>
      <c r="N58" s="689"/>
    </row>
    <row r="59" spans="2:14" s="19" customFormat="1" ht="15" customHeight="1">
      <c r="B59" s="595"/>
      <c r="C59" s="596"/>
      <c r="D59" s="789"/>
      <c r="E59" s="595"/>
      <c r="F59" s="187"/>
      <c r="G59" s="692" t="s">
        <v>144</v>
      </c>
      <c r="H59" s="693"/>
      <c r="I59" s="695" t="s">
        <v>241</v>
      </c>
      <c r="J59" s="696"/>
      <c r="K59" s="696"/>
      <c r="L59" s="696"/>
      <c r="M59" s="696"/>
      <c r="N59" s="697"/>
    </row>
    <row r="60" spans="2:14" s="19" customFormat="1" ht="27" customHeight="1">
      <c r="B60" s="595"/>
      <c r="C60" s="596"/>
      <c r="D60" s="789"/>
      <c r="E60" s="595"/>
      <c r="F60" s="187"/>
      <c r="G60" s="694"/>
      <c r="H60" s="406"/>
      <c r="I60" s="698"/>
      <c r="J60" s="699"/>
      <c r="K60" s="699"/>
      <c r="L60" s="699"/>
      <c r="M60" s="699"/>
      <c r="N60" s="700"/>
    </row>
    <row r="61" spans="2:14" s="19" customFormat="1" ht="27.6" customHeight="1">
      <c r="B61" s="595"/>
      <c r="C61" s="596"/>
      <c r="D61" s="789"/>
      <c r="E61" s="595"/>
      <c r="F61" s="187"/>
      <c r="G61" s="694"/>
      <c r="H61" s="406"/>
      <c r="I61" s="701" t="s">
        <v>580</v>
      </c>
      <c r="J61" s="702"/>
      <c r="K61" s="703"/>
      <c r="L61" s="704"/>
      <c r="M61" s="704"/>
      <c r="N61" s="705"/>
    </row>
    <row r="62" spans="2:14" s="19" customFormat="1" ht="27.6" customHeight="1">
      <c r="B62" s="595"/>
      <c r="C62" s="596"/>
      <c r="D62" s="789"/>
      <c r="E62" s="595"/>
      <c r="F62" s="187"/>
      <c r="G62" s="782" t="s">
        <v>578</v>
      </c>
      <c r="H62" s="404"/>
      <c r="I62" s="767" t="s">
        <v>574</v>
      </c>
      <c r="J62" s="768"/>
      <c r="K62" s="769"/>
      <c r="L62" s="770"/>
      <c r="M62" s="770"/>
      <c r="N62" s="771"/>
    </row>
    <row r="63" spans="2:14" s="19" customFormat="1" ht="27.6" customHeight="1">
      <c r="B63" s="595"/>
      <c r="C63" s="596"/>
      <c r="D63" s="789"/>
      <c r="E63" s="595"/>
      <c r="F63" s="187"/>
      <c r="G63" s="694"/>
      <c r="H63" s="406"/>
      <c r="I63" s="772" t="s">
        <v>575</v>
      </c>
      <c r="J63" s="773"/>
      <c r="K63" s="774"/>
      <c r="L63" s="775"/>
      <c r="M63" s="775"/>
      <c r="N63" s="776"/>
    </row>
    <row r="64" spans="2:14" s="19" customFormat="1" ht="27.6" customHeight="1">
      <c r="B64" s="595"/>
      <c r="C64" s="596"/>
      <c r="D64" s="789"/>
      <c r="E64" s="595"/>
      <c r="F64" s="187"/>
      <c r="G64" s="694"/>
      <c r="H64" s="406"/>
      <c r="I64" s="772" t="s">
        <v>577</v>
      </c>
      <c r="J64" s="773"/>
      <c r="K64" s="774"/>
      <c r="L64" s="775"/>
      <c r="M64" s="775"/>
      <c r="N64" s="776"/>
    </row>
    <row r="65" spans="1:14" s="19" customFormat="1" ht="27.6" customHeight="1">
      <c r="B65" s="595"/>
      <c r="C65" s="596"/>
      <c r="D65" s="789"/>
      <c r="E65" s="781"/>
      <c r="F65" s="188"/>
      <c r="G65" s="741"/>
      <c r="H65" s="408"/>
      <c r="I65" s="777" t="s">
        <v>576</v>
      </c>
      <c r="J65" s="778"/>
      <c r="K65" s="783"/>
      <c r="L65" s="784"/>
      <c r="M65" s="784"/>
      <c r="N65" s="785"/>
    </row>
    <row r="66" spans="1:14" s="19" customFormat="1" ht="20.25" customHeight="1">
      <c r="B66" s="595"/>
      <c r="C66" s="596"/>
      <c r="D66" s="789"/>
      <c r="E66" s="787" t="s">
        <v>472</v>
      </c>
      <c r="F66" s="44"/>
      <c r="G66" s="683" t="s">
        <v>147</v>
      </c>
      <c r="H66" s="404"/>
      <c r="I66" s="733" t="s">
        <v>593</v>
      </c>
      <c r="J66" s="734"/>
      <c r="K66" s="734"/>
      <c r="L66" s="734"/>
      <c r="M66" s="734"/>
      <c r="N66" s="735"/>
    </row>
    <row r="67" spans="1:14" s="19" customFormat="1" ht="20.25" customHeight="1">
      <c r="B67" s="595"/>
      <c r="C67" s="596"/>
      <c r="D67" s="789"/>
      <c r="E67" s="595"/>
      <c r="F67" s="44"/>
      <c r="G67" s="732"/>
      <c r="H67" s="408"/>
      <c r="I67" s="674"/>
      <c r="J67" s="736"/>
      <c r="K67" s="736"/>
      <c r="L67" s="736"/>
      <c r="M67" s="736"/>
      <c r="N67" s="737"/>
    </row>
    <row r="68" spans="1:14" s="19" customFormat="1" ht="20.25" customHeight="1">
      <c r="B68" s="595"/>
      <c r="C68" s="596"/>
      <c r="D68" s="789"/>
      <c r="E68" s="595"/>
      <c r="F68" s="677" t="s">
        <v>146</v>
      </c>
      <c r="G68" s="678"/>
      <c r="H68" s="679"/>
      <c r="I68" s="680"/>
      <c r="J68" s="681"/>
      <c r="K68" s="681"/>
      <c r="L68" s="681"/>
      <c r="M68" s="681"/>
      <c r="N68" s="682"/>
    </row>
    <row r="69" spans="1:14" s="19" customFormat="1" ht="15" customHeight="1">
      <c r="B69" s="595"/>
      <c r="C69" s="596"/>
      <c r="D69" s="789"/>
      <c r="E69" s="595"/>
      <c r="F69" s="403" t="s">
        <v>145</v>
      </c>
      <c r="G69" s="683"/>
      <c r="H69" s="404"/>
      <c r="I69" s="738" t="s">
        <v>444</v>
      </c>
      <c r="J69" s="739"/>
      <c r="K69" s="739"/>
      <c r="L69" s="739"/>
      <c r="M69" s="739"/>
      <c r="N69" s="740"/>
    </row>
    <row r="70" spans="1:14" s="19" customFormat="1" ht="30" customHeight="1">
      <c r="B70" s="595"/>
      <c r="C70" s="596"/>
      <c r="D70" s="789"/>
      <c r="E70" s="595"/>
      <c r="F70" s="405"/>
      <c r="G70" s="596"/>
      <c r="H70" s="406"/>
      <c r="I70" s="687"/>
      <c r="J70" s="688"/>
      <c r="K70" s="688"/>
      <c r="L70" s="688"/>
      <c r="M70" s="688"/>
      <c r="N70" s="689"/>
    </row>
    <row r="71" spans="1:14" s="19" customFormat="1" ht="15" customHeight="1">
      <c r="B71" s="595"/>
      <c r="C71" s="596"/>
      <c r="D71" s="789"/>
      <c r="E71" s="595"/>
      <c r="F71" s="187"/>
      <c r="G71" s="692" t="s">
        <v>144</v>
      </c>
      <c r="H71" s="693"/>
      <c r="I71" s="695" t="s">
        <v>241</v>
      </c>
      <c r="J71" s="696"/>
      <c r="K71" s="696"/>
      <c r="L71" s="696"/>
      <c r="M71" s="696"/>
      <c r="N71" s="697"/>
    </row>
    <row r="72" spans="1:14" s="19" customFormat="1" ht="27" customHeight="1">
      <c r="B72" s="595"/>
      <c r="C72" s="596"/>
      <c r="D72" s="789"/>
      <c r="E72" s="595"/>
      <c r="F72" s="187"/>
      <c r="G72" s="694"/>
      <c r="H72" s="406"/>
      <c r="I72" s="698"/>
      <c r="J72" s="699"/>
      <c r="K72" s="699"/>
      <c r="L72" s="699"/>
      <c r="M72" s="699"/>
      <c r="N72" s="700"/>
    </row>
    <row r="73" spans="1:14" s="19" customFormat="1" ht="27.6" customHeight="1">
      <c r="B73" s="595"/>
      <c r="C73" s="596"/>
      <c r="D73" s="789"/>
      <c r="E73" s="595"/>
      <c r="F73" s="187"/>
      <c r="G73" s="741"/>
      <c r="H73" s="408"/>
      <c r="I73" s="742" t="s">
        <v>580</v>
      </c>
      <c r="J73" s="743"/>
      <c r="K73" s="744"/>
      <c r="L73" s="745"/>
      <c r="M73" s="745"/>
      <c r="N73" s="746"/>
    </row>
    <row r="74" spans="1:14" s="19" customFormat="1" ht="27.6" customHeight="1">
      <c r="B74" s="595"/>
      <c r="C74" s="596"/>
      <c r="D74" s="789"/>
      <c r="E74" s="595"/>
      <c r="F74" s="187"/>
      <c r="G74" s="694" t="s">
        <v>578</v>
      </c>
      <c r="H74" s="406"/>
      <c r="I74" s="792" t="s">
        <v>574</v>
      </c>
      <c r="J74" s="793"/>
      <c r="K74" s="794"/>
      <c r="L74" s="795"/>
      <c r="M74" s="795"/>
      <c r="N74" s="796"/>
    </row>
    <row r="75" spans="1:14" s="19" customFormat="1" ht="27.6" customHeight="1">
      <c r="B75" s="595"/>
      <c r="C75" s="596"/>
      <c r="D75" s="789"/>
      <c r="E75" s="595"/>
      <c r="F75" s="187"/>
      <c r="G75" s="694"/>
      <c r="H75" s="406"/>
      <c r="I75" s="772" t="s">
        <v>575</v>
      </c>
      <c r="J75" s="773"/>
      <c r="K75" s="774"/>
      <c r="L75" s="775"/>
      <c r="M75" s="775"/>
      <c r="N75" s="776"/>
    </row>
    <row r="76" spans="1:14" s="19" customFormat="1" ht="27.6" customHeight="1">
      <c r="B76" s="595"/>
      <c r="C76" s="596"/>
      <c r="D76" s="789"/>
      <c r="E76" s="595"/>
      <c r="F76" s="187"/>
      <c r="G76" s="694"/>
      <c r="H76" s="406"/>
      <c r="I76" s="772" t="s">
        <v>577</v>
      </c>
      <c r="J76" s="773"/>
      <c r="K76" s="774"/>
      <c r="L76" s="775"/>
      <c r="M76" s="775"/>
      <c r="N76" s="776"/>
    </row>
    <row r="77" spans="1:14" s="19" customFormat="1" ht="27.6" customHeight="1" thickBot="1">
      <c r="B77" s="585"/>
      <c r="C77" s="586"/>
      <c r="D77" s="790"/>
      <c r="E77" s="585"/>
      <c r="F77" s="189"/>
      <c r="G77" s="791"/>
      <c r="H77" s="587"/>
      <c r="I77" s="797" t="s">
        <v>576</v>
      </c>
      <c r="J77" s="798"/>
      <c r="K77" s="799"/>
      <c r="L77" s="800"/>
      <c r="M77" s="800"/>
      <c r="N77" s="801"/>
    </row>
    <row r="78" spans="1:14" s="19" customFormat="1" ht="18" customHeight="1">
      <c r="B78" s="79"/>
      <c r="C78" s="79"/>
      <c r="D78" s="79"/>
      <c r="E78" s="151"/>
      <c r="F78" s="153"/>
      <c r="G78" s="147"/>
      <c r="H78" s="147"/>
      <c r="I78" s="152"/>
      <c r="J78" s="152"/>
      <c r="K78" s="154"/>
      <c r="L78" s="154"/>
      <c r="M78" s="154"/>
      <c r="N78" s="154"/>
    </row>
    <row r="79" spans="1:14" s="193" customFormat="1">
      <c r="A79" s="190"/>
      <c r="B79" s="190" t="s">
        <v>390</v>
      </c>
      <c r="C79" s="191"/>
      <c r="D79" s="191"/>
      <c r="E79" s="191"/>
      <c r="F79" s="8"/>
      <c r="G79" s="192"/>
      <c r="H79" s="192"/>
      <c r="I79" s="192"/>
      <c r="J79" s="192"/>
      <c r="K79" s="192"/>
      <c r="L79" s="192"/>
      <c r="M79" s="192"/>
      <c r="N79" s="192"/>
    </row>
    <row r="80" spans="1:14" ht="14.25" thickBot="1"/>
    <row r="81" spans="1:14" ht="25.5" customHeight="1">
      <c r="A81" s="194"/>
      <c r="B81" s="711" t="s">
        <v>391</v>
      </c>
      <c r="C81" s="712"/>
      <c r="D81" s="713"/>
      <c r="E81" s="195"/>
      <c r="F81" s="196"/>
      <c r="G81" s="196"/>
      <c r="H81" s="196"/>
      <c r="I81" s="197"/>
      <c r="J81" s="723"/>
      <c r="K81" s="724"/>
      <c r="L81" s="724"/>
      <c r="M81" s="724"/>
      <c r="N81" s="725"/>
    </row>
    <row r="82" spans="1:14" ht="25.5" customHeight="1">
      <c r="A82" s="194"/>
      <c r="B82" s="714" t="s">
        <v>392</v>
      </c>
      <c r="C82" s="715"/>
      <c r="D82" s="716"/>
      <c r="E82" s="726"/>
      <c r="F82" s="727"/>
      <c r="G82" s="727"/>
      <c r="H82" s="727"/>
      <c r="I82" s="727"/>
      <c r="J82" s="727"/>
      <c r="K82" s="727"/>
      <c r="L82" s="727"/>
      <c r="M82" s="727"/>
      <c r="N82" s="728"/>
    </row>
    <row r="83" spans="1:14" ht="25.5" customHeight="1">
      <c r="A83" s="194"/>
      <c r="B83" s="717" t="s">
        <v>393</v>
      </c>
      <c r="C83" s="718"/>
      <c r="D83" s="719"/>
      <c r="E83" s="198"/>
      <c r="F83" s="199"/>
      <c r="G83" s="199"/>
      <c r="H83" s="199"/>
      <c r="I83" s="199"/>
      <c r="J83" s="199"/>
      <c r="K83" s="199"/>
      <c r="L83" s="199"/>
      <c r="M83" s="199"/>
      <c r="N83" s="200"/>
    </row>
    <row r="84" spans="1:14" ht="25.5" customHeight="1" thickBot="1">
      <c r="A84" s="194"/>
      <c r="B84" s="720" t="s">
        <v>392</v>
      </c>
      <c r="C84" s="721"/>
      <c r="D84" s="722"/>
      <c r="E84" s="729"/>
      <c r="F84" s="730"/>
      <c r="G84" s="730"/>
      <c r="H84" s="730"/>
      <c r="I84" s="730"/>
      <c r="J84" s="730"/>
      <c r="K84" s="730"/>
      <c r="L84" s="730"/>
      <c r="M84" s="730"/>
      <c r="N84" s="731"/>
    </row>
  </sheetData>
  <mergeCells count="151">
    <mergeCell ref="I77:J77"/>
    <mergeCell ref="K77:N77"/>
    <mergeCell ref="G42:H43"/>
    <mergeCell ref="G62:H65"/>
    <mergeCell ref="I64:J64"/>
    <mergeCell ref="K64:N64"/>
    <mergeCell ref="I65:J65"/>
    <mergeCell ref="K65:N65"/>
    <mergeCell ref="E54:E65"/>
    <mergeCell ref="G54:H55"/>
    <mergeCell ref="I70:N70"/>
    <mergeCell ref="I43:N43"/>
    <mergeCell ref="K53:N53"/>
    <mergeCell ref="I45:N45"/>
    <mergeCell ref="I46:N46"/>
    <mergeCell ref="I42:N42"/>
    <mergeCell ref="F44:H44"/>
    <mergeCell ref="F45:H46"/>
    <mergeCell ref="G47:H49"/>
    <mergeCell ref="I47:N48"/>
    <mergeCell ref="I49:J49"/>
    <mergeCell ref="K49:N49"/>
    <mergeCell ref="G50:H53"/>
    <mergeCell ref="I50:J50"/>
    <mergeCell ref="I32:N32"/>
    <mergeCell ref="I33:N33"/>
    <mergeCell ref="I34:N34"/>
    <mergeCell ref="I38:J38"/>
    <mergeCell ref="K38:N38"/>
    <mergeCell ref="I39:J39"/>
    <mergeCell ref="I40:J40"/>
    <mergeCell ref="K40:N40"/>
    <mergeCell ref="I41:J41"/>
    <mergeCell ref="K41:N41"/>
    <mergeCell ref="M5:N5"/>
    <mergeCell ref="F6:H6"/>
    <mergeCell ref="I6:N6"/>
    <mergeCell ref="F7:H7"/>
    <mergeCell ref="I7:N7"/>
    <mergeCell ref="F8:H9"/>
    <mergeCell ref="I8:N8"/>
    <mergeCell ref="I9:N9"/>
    <mergeCell ref="E2:E11"/>
    <mergeCell ref="F2:H2"/>
    <mergeCell ref="I2:N2"/>
    <mergeCell ref="F3:H3"/>
    <mergeCell ref="I3:N3"/>
    <mergeCell ref="F4:H4"/>
    <mergeCell ref="J4:N4"/>
    <mergeCell ref="F5:H5"/>
    <mergeCell ref="I5:K5"/>
    <mergeCell ref="F10:H11"/>
    <mergeCell ref="I10:N10"/>
    <mergeCell ref="I11:N11"/>
    <mergeCell ref="F15:H15"/>
    <mergeCell ref="J15:N15"/>
    <mergeCell ref="F16:H16"/>
    <mergeCell ref="K16:N16"/>
    <mergeCell ref="F17:H17"/>
    <mergeCell ref="I17:N17"/>
    <mergeCell ref="E12:E17"/>
    <mergeCell ref="F12:H12"/>
    <mergeCell ref="I12:N12"/>
    <mergeCell ref="F13:H13"/>
    <mergeCell ref="I13:N13"/>
    <mergeCell ref="F14:H14"/>
    <mergeCell ref="K14:N14"/>
    <mergeCell ref="I23:N24"/>
    <mergeCell ref="I25:J25"/>
    <mergeCell ref="K25:N25"/>
    <mergeCell ref="I26:J26"/>
    <mergeCell ref="K26:N26"/>
    <mergeCell ref="G18:H19"/>
    <mergeCell ref="I18:N18"/>
    <mergeCell ref="I19:N19"/>
    <mergeCell ref="I27:J27"/>
    <mergeCell ref="K27:N27"/>
    <mergeCell ref="F21:H22"/>
    <mergeCell ref="I21:N21"/>
    <mergeCell ref="I22:N22"/>
    <mergeCell ref="F20:H20"/>
    <mergeCell ref="I20:N20"/>
    <mergeCell ref="I28:J28"/>
    <mergeCell ref="K28:N28"/>
    <mergeCell ref="I29:J29"/>
    <mergeCell ref="K29:N29"/>
    <mergeCell ref="B2:D77"/>
    <mergeCell ref="E20:E29"/>
    <mergeCell ref="G23:H25"/>
    <mergeCell ref="G26:H29"/>
    <mergeCell ref="G30:H31"/>
    <mergeCell ref="I30:N30"/>
    <mergeCell ref="E32:E41"/>
    <mergeCell ref="F32:H32"/>
    <mergeCell ref="F33:H34"/>
    <mergeCell ref="G35:H37"/>
    <mergeCell ref="I35:N36"/>
    <mergeCell ref="I37:J37"/>
    <mergeCell ref="K37:N37"/>
    <mergeCell ref="G38:H41"/>
    <mergeCell ref="E42:E53"/>
    <mergeCell ref="I31:N31"/>
    <mergeCell ref="K39:N39"/>
    <mergeCell ref="I52:J52"/>
    <mergeCell ref="K52:N52"/>
    <mergeCell ref="I53:J53"/>
    <mergeCell ref="K50:N50"/>
    <mergeCell ref="I44:N44"/>
    <mergeCell ref="I51:J51"/>
    <mergeCell ref="K51:N51"/>
    <mergeCell ref="I74:J74"/>
    <mergeCell ref="K74:N74"/>
    <mergeCell ref="I75:J75"/>
    <mergeCell ref="K75:N75"/>
    <mergeCell ref="I76:J76"/>
    <mergeCell ref="K76:N76"/>
    <mergeCell ref="I54:N54"/>
    <mergeCell ref="I55:N55"/>
    <mergeCell ref="F56:H56"/>
    <mergeCell ref="I56:N56"/>
    <mergeCell ref="F57:H58"/>
    <mergeCell ref="G59:H61"/>
    <mergeCell ref="I59:N60"/>
    <mergeCell ref="I61:J61"/>
    <mergeCell ref="K61:N61"/>
    <mergeCell ref="I57:N57"/>
    <mergeCell ref="I58:N58"/>
    <mergeCell ref="B81:D81"/>
    <mergeCell ref="J81:N81"/>
    <mergeCell ref="B82:D82"/>
    <mergeCell ref="E82:N82"/>
    <mergeCell ref="B83:D83"/>
    <mergeCell ref="B84:D84"/>
    <mergeCell ref="E84:N84"/>
    <mergeCell ref="I62:J62"/>
    <mergeCell ref="K62:N62"/>
    <mergeCell ref="I63:J63"/>
    <mergeCell ref="K63:N63"/>
    <mergeCell ref="E66:E77"/>
    <mergeCell ref="G66:H67"/>
    <mergeCell ref="I66:N66"/>
    <mergeCell ref="I67:N67"/>
    <mergeCell ref="F68:H68"/>
    <mergeCell ref="I68:N68"/>
    <mergeCell ref="F69:H70"/>
    <mergeCell ref="I69:N69"/>
    <mergeCell ref="G71:H73"/>
    <mergeCell ref="I71:N72"/>
    <mergeCell ref="I73:J73"/>
    <mergeCell ref="K73:N73"/>
    <mergeCell ref="G74:H77"/>
  </mergeCells>
  <phoneticPr fontId="76"/>
  <conditionalFormatting sqref="E82">
    <cfRule type="expression" dxfId="9" priority="1">
      <formula>OR($Q$12=TRUE,$R$12=TRUE)=TRUE</formula>
    </cfRule>
  </conditionalFormatting>
  <conditionalFormatting sqref="E84">
    <cfRule type="expression" dxfId="8" priority="2">
      <formula>$Q$15=TRUE</formula>
    </cfRule>
  </conditionalFormatting>
  <dataValidations count="2">
    <dataValidation type="list" allowBlank="1" showInputMessage="1" showErrorMessage="1" sqref="K26:N26 K38:N38 K50:N50 K62:N62 K74:N74" xr:uid="{3AFA1841-3526-4147-AB1F-F477FE87373D}">
      <formula1>"2023年度,2024年度"</formula1>
    </dataValidation>
    <dataValidation type="list" allowBlank="1" showErrorMessage="1" sqref="I7:N7" xr:uid="{1A400F84-E316-4C4C-8030-F71C0B5887E9}">
      <formula1>"中小企業,中小企業以外(注)"</formula1>
    </dataValidation>
  </dataValidation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0" r:id="rId4" name="Check Box 4">
              <controlPr defaultSize="0" autoFill="0" autoLine="0" autoPict="0" altText="シェアードセービング契約方式で_x000a_ESCO事業者を利用">
                <anchor moveWithCells="1">
                  <from>
                    <xdr:col>4</xdr:col>
                    <xdr:colOff>85725</xdr:colOff>
                    <xdr:row>79</xdr:row>
                    <xdr:rowOff>123825</xdr:rowOff>
                  </from>
                  <to>
                    <xdr:col>8</xdr:col>
                    <xdr:colOff>476250</xdr:colOff>
                    <xdr:row>81</xdr:row>
                    <xdr:rowOff>85725</xdr:rowOff>
                  </to>
                </anchor>
              </controlPr>
            </control>
          </mc:Choice>
        </mc:AlternateContent>
        <mc:AlternateContent xmlns:mc="http://schemas.openxmlformats.org/markup-compatibility/2006">
          <mc:Choice Requires="x14">
            <control shapeId="55301" r:id="rId5" name="Check Box 5">
              <controlPr defaultSize="0" autoFill="0" autoLine="0" autoPict="0" altText="リースを利用">
                <anchor moveWithCells="1">
                  <from>
                    <xdr:col>4</xdr:col>
                    <xdr:colOff>85725</xdr:colOff>
                    <xdr:row>81</xdr:row>
                    <xdr:rowOff>276225</xdr:rowOff>
                  </from>
                  <to>
                    <xdr:col>5</xdr:col>
                    <xdr:colOff>419100</xdr:colOff>
                    <xdr:row>83</xdr:row>
                    <xdr:rowOff>76200</xdr:rowOff>
                  </to>
                </anchor>
              </controlPr>
            </control>
          </mc:Choice>
        </mc:AlternateContent>
        <mc:AlternateContent xmlns:mc="http://schemas.openxmlformats.org/markup-compatibility/2006">
          <mc:Choice Requires="x14">
            <control shapeId="55302" r:id="rId6" name="Check Box 6">
              <controlPr defaultSize="0" autoFill="0" autoLine="0" autoPict="0" altText="シェアードセービング契約方式で_x000a_ESCO事業者を利用">
                <anchor moveWithCells="1">
                  <from>
                    <xdr:col>9</xdr:col>
                    <xdr:colOff>85725</xdr:colOff>
                    <xdr:row>79</xdr:row>
                    <xdr:rowOff>133350</xdr:rowOff>
                  </from>
                  <to>
                    <xdr:col>11</xdr:col>
                    <xdr:colOff>390525</xdr:colOff>
                    <xdr:row>81</xdr:row>
                    <xdr:rowOff>85725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9E696-F92F-4A5E-AA21-C351991F046C}">
  <dimension ref="A1:R84"/>
  <sheetViews>
    <sheetView showGridLines="0" workbookViewId="0"/>
  </sheetViews>
  <sheetFormatPr defaultRowHeight="13.5"/>
  <cols>
    <col min="1" max="1" width="2.125" style="8" customWidth="1"/>
    <col min="2" max="4" width="4.375" style="8" customWidth="1"/>
    <col min="5" max="8" width="9" style="8"/>
    <col min="9" max="9" width="20.875" style="8" customWidth="1"/>
    <col min="10" max="10" width="9" style="8"/>
    <col min="11" max="11" width="16.125" style="8" bestFit="1" customWidth="1"/>
    <col min="12" max="15" width="9" style="8"/>
    <col min="16" max="19" width="0" style="8" hidden="1" customWidth="1"/>
    <col min="20" max="16384" width="9" style="8"/>
  </cols>
  <sheetData>
    <row r="1" spans="2:18" ht="42" customHeight="1" thickBot="1">
      <c r="B1" s="8" t="s">
        <v>483</v>
      </c>
    </row>
    <row r="2" spans="2:18" s="19" customFormat="1" ht="20.25" customHeight="1">
      <c r="B2" s="582" t="s">
        <v>454</v>
      </c>
      <c r="C2" s="583"/>
      <c r="D2" s="788"/>
      <c r="E2" s="779" t="s">
        <v>384</v>
      </c>
      <c r="F2" s="618" t="s">
        <v>385</v>
      </c>
      <c r="G2" s="619"/>
      <c r="H2" s="620"/>
      <c r="I2" s="708"/>
      <c r="J2" s="709"/>
      <c r="K2" s="709"/>
      <c r="L2" s="709"/>
      <c r="M2" s="709"/>
      <c r="N2" s="710"/>
    </row>
    <row r="3" spans="2:18" s="19" customFormat="1" ht="20.25" customHeight="1">
      <c r="B3" s="595"/>
      <c r="C3" s="596"/>
      <c r="D3" s="789"/>
      <c r="E3" s="780"/>
      <c r="F3" s="615" t="s">
        <v>151</v>
      </c>
      <c r="G3" s="749"/>
      <c r="H3" s="750"/>
      <c r="I3" s="751"/>
      <c r="J3" s="752"/>
      <c r="K3" s="752"/>
      <c r="L3" s="752"/>
      <c r="M3" s="752"/>
      <c r="N3" s="753"/>
    </row>
    <row r="4" spans="2:18" s="19" customFormat="1" ht="20.25" customHeight="1">
      <c r="B4" s="595"/>
      <c r="C4" s="596"/>
      <c r="D4" s="789"/>
      <c r="E4" s="780"/>
      <c r="F4" s="615" t="s">
        <v>164</v>
      </c>
      <c r="G4" s="616"/>
      <c r="H4" s="617"/>
      <c r="I4" s="48" t="s">
        <v>153</v>
      </c>
      <c r="J4" s="635"/>
      <c r="K4" s="633"/>
      <c r="L4" s="633"/>
      <c r="M4" s="633"/>
      <c r="N4" s="636"/>
    </row>
    <row r="5" spans="2:18" s="19" customFormat="1" ht="20.25" customHeight="1">
      <c r="B5" s="595"/>
      <c r="C5" s="596"/>
      <c r="D5" s="789"/>
      <c r="E5" s="780"/>
      <c r="F5" s="615" t="s">
        <v>163</v>
      </c>
      <c r="G5" s="616"/>
      <c r="H5" s="617"/>
      <c r="I5" s="635"/>
      <c r="J5" s="747"/>
      <c r="K5" s="747"/>
      <c r="L5" s="45" t="s">
        <v>162</v>
      </c>
      <c r="M5" s="633"/>
      <c r="N5" s="748"/>
    </row>
    <row r="6" spans="2:18" s="19" customFormat="1" ht="20.25" customHeight="1">
      <c r="B6" s="595"/>
      <c r="C6" s="596"/>
      <c r="D6" s="789"/>
      <c r="E6" s="780"/>
      <c r="F6" s="615" t="s">
        <v>239</v>
      </c>
      <c r="G6" s="616"/>
      <c r="H6" s="617"/>
      <c r="I6" s="754"/>
      <c r="J6" s="755"/>
      <c r="K6" s="755"/>
      <c r="L6" s="755"/>
      <c r="M6" s="755"/>
      <c r="N6" s="756"/>
    </row>
    <row r="7" spans="2:18" s="19" customFormat="1" ht="20.25" customHeight="1">
      <c r="B7" s="595"/>
      <c r="C7" s="596"/>
      <c r="D7" s="789"/>
      <c r="E7" s="780"/>
      <c r="F7" s="640" t="s">
        <v>424</v>
      </c>
      <c r="G7" s="641"/>
      <c r="H7" s="642"/>
      <c r="I7" s="757"/>
      <c r="J7" s="758"/>
      <c r="K7" s="758"/>
      <c r="L7" s="758"/>
      <c r="M7" s="758"/>
      <c r="N7" s="759"/>
      <c r="O7" s="19" t="s">
        <v>445</v>
      </c>
    </row>
    <row r="8" spans="2:18" s="19" customFormat="1" ht="20.25" customHeight="1">
      <c r="B8" s="595"/>
      <c r="C8" s="596"/>
      <c r="D8" s="789"/>
      <c r="E8" s="780"/>
      <c r="F8" s="608" t="s">
        <v>161</v>
      </c>
      <c r="G8" s="609"/>
      <c r="H8" s="610"/>
      <c r="I8" s="656" t="s">
        <v>387</v>
      </c>
      <c r="J8" s="657"/>
      <c r="K8" s="657"/>
      <c r="L8" s="657"/>
      <c r="M8" s="657"/>
      <c r="N8" s="658"/>
    </row>
    <row r="9" spans="2:18" s="19" customFormat="1" ht="20.25" customHeight="1">
      <c r="B9" s="595"/>
      <c r="C9" s="596"/>
      <c r="D9" s="789"/>
      <c r="E9" s="780"/>
      <c r="F9" s="611"/>
      <c r="G9" s="612"/>
      <c r="H9" s="613"/>
      <c r="I9" s="674"/>
      <c r="J9" s="765"/>
      <c r="K9" s="765"/>
      <c r="L9" s="765"/>
      <c r="M9" s="765"/>
      <c r="N9" s="766"/>
    </row>
    <row r="10" spans="2:18" s="19" customFormat="1" ht="20.25" customHeight="1">
      <c r="B10" s="595"/>
      <c r="C10" s="596"/>
      <c r="D10" s="789"/>
      <c r="E10" s="780"/>
      <c r="F10" s="608" t="s">
        <v>160</v>
      </c>
      <c r="G10" s="609"/>
      <c r="H10" s="610"/>
      <c r="I10" s="656" t="s">
        <v>159</v>
      </c>
      <c r="J10" s="657"/>
      <c r="K10" s="657"/>
      <c r="L10" s="657"/>
      <c r="M10" s="657"/>
      <c r="N10" s="658"/>
    </row>
    <row r="11" spans="2:18" s="19" customFormat="1" ht="20.25" customHeight="1">
      <c r="B11" s="595"/>
      <c r="C11" s="596"/>
      <c r="D11" s="789"/>
      <c r="E11" s="613"/>
      <c r="F11" s="611"/>
      <c r="G11" s="612"/>
      <c r="H11" s="613"/>
      <c r="I11" s="662"/>
      <c r="J11" s="706"/>
      <c r="K11" s="706"/>
      <c r="L11" s="706"/>
      <c r="M11" s="706"/>
      <c r="N11" s="707"/>
    </row>
    <row r="12" spans="2:18" s="19" customFormat="1" ht="20.25" customHeight="1">
      <c r="B12" s="595"/>
      <c r="C12" s="596"/>
      <c r="D12" s="789"/>
      <c r="E12" s="679" t="s">
        <v>158</v>
      </c>
      <c r="F12" s="621" t="s">
        <v>157</v>
      </c>
      <c r="G12" s="621"/>
      <c r="H12" s="621"/>
      <c r="I12" s="760"/>
      <c r="J12" s="760"/>
      <c r="K12" s="760"/>
      <c r="L12" s="760"/>
      <c r="M12" s="760"/>
      <c r="N12" s="764"/>
      <c r="Q12" s="19" t="b">
        <v>0</v>
      </c>
      <c r="R12" s="19" t="b">
        <v>0</v>
      </c>
    </row>
    <row r="13" spans="2:18" s="19" customFormat="1" ht="20.25" customHeight="1">
      <c r="B13" s="595"/>
      <c r="C13" s="596"/>
      <c r="D13" s="789"/>
      <c r="E13" s="617"/>
      <c r="F13" s="621" t="s">
        <v>156</v>
      </c>
      <c r="G13" s="621"/>
      <c r="H13" s="621"/>
      <c r="I13" s="760"/>
      <c r="J13" s="760"/>
      <c r="K13" s="760"/>
      <c r="L13" s="760"/>
      <c r="M13" s="760"/>
      <c r="N13" s="764"/>
    </row>
    <row r="14" spans="2:18" s="19" customFormat="1" ht="20.25" customHeight="1">
      <c r="B14" s="595"/>
      <c r="C14" s="596"/>
      <c r="D14" s="789"/>
      <c r="E14" s="617"/>
      <c r="F14" s="621" t="s">
        <v>150</v>
      </c>
      <c r="G14" s="621"/>
      <c r="H14" s="621"/>
      <c r="I14" s="48"/>
      <c r="J14" s="46" t="s">
        <v>155</v>
      </c>
      <c r="K14" s="635"/>
      <c r="L14" s="633"/>
      <c r="M14" s="633"/>
      <c r="N14" s="636"/>
    </row>
    <row r="15" spans="2:18" s="19" customFormat="1" ht="20.25" customHeight="1">
      <c r="B15" s="595"/>
      <c r="C15" s="596"/>
      <c r="D15" s="789"/>
      <c r="E15" s="617"/>
      <c r="F15" s="621" t="s">
        <v>154</v>
      </c>
      <c r="G15" s="621"/>
      <c r="H15" s="621"/>
      <c r="I15" s="48" t="s">
        <v>153</v>
      </c>
      <c r="J15" s="760"/>
      <c r="K15" s="760"/>
      <c r="L15" s="760"/>
      <c r="M15" s="760"/>
      <c r="N15" s="764"/>
      <c r="Q15" s="19" t="b">
        <v>0</v>
      </c>
    </row>
    <row r="16" spans="2:18" s="19" customFormat="1" ht="20.25" customHeight="1">
      <c r="B16" s="595"/>
      <c r="C16" s="596"/>
      <c r="D16" s="789"/>
      <c r="E16" s="617"/>
      <c r="F16" s="621" t="s">
        <v>149</v>
      </c>
      <c r="G16" s="621"/>
      <c r="H16" s="621"/>
      <c r="I16" s="48"/>
      <c r="J16" s="45" t="s">
        <v>152</v>
      </c>
      <c r="K16" s="760"/>
      <c r="L16" s="761"/>
      <c r="M16" s="761"/>
      <c r="N16" s="762"/>
    </row>
    <row r="17" spans="2:14" s="19" customFormat="1" ht="20.25" customHeight="1">
      <c r="B17" s="595"/>
      <c r="C17" s="596"/>
      <c r="D17" s="789"/>
      <c r="E17" s="617"/>
      <c r="F17" s="621" t="s">
        <v>148</v>
      </c>
      <c r="G17" s="621"/>
      <c r="H17" s="621"/>
      <c r="I17" s="760"/>
      <c r="J17" s="760"/>
      <c r="K17" s="760"/>
      <c r="L17" s="760"/>
      <c r="M17" s="760"/>
      <c r="N17" s="764"/>
    </row>
    <row r="18" spans="2:14" s="19" customFormat="1" ht="20.25" customHeight="1">
      <c r="B18" s="595"/>
      <c r="C18" s="596"/>
      <c r="D18" s="789"/>
      <c r="E18" s="44"/>
      <c r="F18" s="44"/>
      <c r="G18" s="596" t="s">
        <v>147</v>
      </c>
      <c r="H18" s="406"/>
      <c r="I18" s="671" t="s">
        <v>593</v>
      </c>
      <c r="J18" s="672"/>
      <c r="K18" s="672"/>
      <c r="L18" s="672"/>
      <c r="M18" s="672"/>
      <c r="N18" s="673"/>
    </row>
    <row r="19" spans="2:14" s="19" customFormat="1" ht="20.25" customHeight="1">
      <c r="B19" s="595"/>
      <c r="C19" s="596"/>
      <c r="D19" s="789"/>
      <c r="E19" s="44"/>
      <c r="F19" s="44"/>
      <c r="G19" s="690"/>
      <c r="H19" s="691"/>
      <c r="I19" s="674"/>
      <c r="J19" s="675"/>
      <c r="K19" s="675"/>
      <c r="L19" s="675"/>
      <c r="M19" s="675"/>
      <c r="N19" s="676"/>
    </row>
    <row r="20" spans="2:14" s="19" customFormat="1" ht="20.25" customHeight="1">
      <c r="B20" s="595"/>
      <c r="C20" s="596"/>
      <c r="D20" s="789"/>
      <c r="E20" s="595" t="s">
        <v>240</v>
      </c>
      <c r="F20" s="677" t="s">
        <v>146</v>
      </c>
      <c r="G20" s="678"/>
      <c r="H20" s="679"/>
      <c r="I20" s="680"/>
      <c r="J20" s="681"/>
      <c r="K20" s="681"/>
      <c r="L20" s="681"/>
      <c r="M20" s="681"/>
      <c r="N20" s="682"/>
    </row>
    <row r="21" spans="2:14" s="19" customFormat="1" ht="15" customHeight="1">
      <c r="B21" s="595"/>
      <c r="C21" s="596"/>
      <c r="D21" s="789"/>
      <c r="E21" s="595"/>
      <c r="F21" s="403" t="s">
        <v>145</v>
      </c>
      <c r="G21" s="683"/>
      <c r="H21" s="404"/>
      <c r="I21" s="684" t="s">
        <v>444</v>
      </c>
      <c r="J21" s="685"/>
      <c r="K21" s="685"/>
      <c r="L21" s="685"/>
      <c r="M21" s="685"/>
      <c r="N21" s="686"/>
    </row>
    <row r="22" spans="2:14" s="19" customFormat="1" ht="30" customHeight="1">
      <c r="B22" s="595"/>
      <c r="C22" s="596"/>
      <c r="D22" s="789"/>
      <c r="E22" s="595"/>
      <c r="F22" s="405"/>
      <c r="G22" s="596"/>
      <c r="H22" s="406"/>
      <c r="I22" s="687"/>
      <c r="J22" s="688"/>
      <c r="K22" s="688"/>
      <c r="L22" s="688"/>
      <c r="M22" s="688"/>
      <c r="N22" s="689"/>
    </row>
    <row r="23" spans="2:14" s="19" customFormat="1" ht="15" customHeight="1">
      <c r="B23" s="595"/>
      <c r="C23" s="596"/>
      <c r="D23" s="789"/>
      <c r="E23" s="595"/>
      <c r="F23" s="187"/>
      <c r="G23" s="692" t="s">
        <v>144</v>
      </c>
      <c r="H23" s="693"/>
      <c r="I23" s="695" t="s">
        <v>241</v>
      </c>
      <c r="J23" s="696"/>
      <c r="K23" s="696"/>
      <c r="L23" s="696"/>
      <c r="M23" s="696"/>
      <c r="N23" s="697"/>
    </row>
    <row r="24" spans="2:14" s="19" customFormat="1" ht="27" customHeight="1">
      <c r="B24" s="595"/>
      <c r="C24" s="596"/>
      <c r="D24" s="789"/>
      <c r="E24" s="595"/>
      <c r="F24" s="187"/>
      <c r="G24" s="694"/>
      <c r="H24" s="406"/>
      <c r="I24" s="698"/>
      <c r="J24" s="699"/>
      <c r="K24" s="699"/>
      <c r="L24" s="699"/>
      <c r="M24" s="699"/>
      <c r="N24" s="700"/>
    </row>
    <row r="25" spans="2:14" s="19" customFormat="1" ht="27.6" customHeight="1">
      <c r="B25" s="595"/>
      <c r="C25" s="596"/>
      <c r="D25" s="789"/>
      <c r="E25" s="595"/>
      <c r="F25" s="187"/>
      <c r="G25" s="694"/>
      <c r="H25" s="406"/>
      <c r="I25" s="701" t="s">
        <v>580</v>
      </c>
      <c r="J25" s="702"/>
      <c r="K25" s="703"/>
      <c r="L25" s="704"/>
      <c r="M25" s="704"/>
      <c r="N25" s="705"/>
    </row>
    <row r="26" spans="2:14" s="19" customFormat="1" ht="27.6" customHeight="1">
      <c r="B26" s="595"/>
      <c r="C26" s="596"/>
      <c r="D26" s="789"/>
      <c r="E26" s="595"/>
      <c r="F26" s="187"/>
      <c r="G26" s="782" t="s">
        <v>578</v>
      </c>
      <c r="H26" s="404"/>
      <c r="I26" s="767" t="s">
        <v>574</v>
      </c>
      <c r="J26" s="768"/>
      <c r="K26" s="769"/>
      <c r="L26" s="770"/>
      <c r="M26" s="770"/>
      <c r="N26" s="771"/>
    </row>
    <row r="27" spans="2:14" s="19" customFormat="1" ht="27.6" customHeight="1">
      <c r="B27" s="595"/>
      <c r="C27" s="596"/>
      <c r="D27" s="789"/>
      <c r="E27" s="595"/>
      <c r="F27" s="187"/>
      <c r="G27" s="694"/>
      <c r="H27" s="406"/>
      <c r="I27" s="772" t="s">
        <v>575</v>
      </c>
      <c r="J27" s="773"/>
      <c r="K27" s="774"/>
      <c r="L27" s="775"/>
      <c r="M27" s="775"/>
      <c r="N27" s="776"/>
    </row>
    <row r="28" spans="2:14" s="19" customFormat="1" ht="27.6" customHeight="1">
      <c r="B28" s="595"/>
      <c r="C28" s="596"/>
      <c r="D28" s="789"/>
      <c r="E28" s="595"/>
      <c r="F28" s="187"/>
      <c r="G28" s="694"/>
      <c r="H28" s="406"/>
      <c r="I28" s="772" t="s">
        <v>577</v>
      </c>
      <c r="J28" s="773"/>
      <c r="K28" s="774"/>
      <c r="L28" s="775"/>
      <c r="M28" s="775"/>
      <c r="N28" s="776"/>
    </row>
    <row r="29" spans="2:14" s="19" customFormat="1" ht="27.6" customHeight="1">
      <c r="B29" s="595"/>
      <c r="C29" s="596"/>
      <c r="D29" s="789"/>
      <c r="E29" s="781"/>
      <c r="F29" s="188"/>
      <c r="G29" s="741"/>
      <c r="H29" s="408"/>
      <c r="I29" s="777" t="s">
        <v>576</v>
      </c>
      <c r="J29" s="778"/>
      <c r="K29" s="783"/>
      <c r="L29" s="784"/>
      <c r="M29" s="784"/>
      <c r="N29" s="785"/>
    </row>
    <row r="30" spans="2:14" s="19" customFormat="1" ht="20.25" customHeight="1">
      <c r="B30" s="595"/>
      <c r="C30" s="596"/>
      <c r="D30" s="789"/>
      <c r="E30" s="44"/>
      <c r="F30" s="44"/>
      <c r="G30" s="596" t="s">
        <v>147</v>
      </c>
      <c r="H30" s="406"/>
      <c r="I30" s="671" t="s">
        <v>593</v>
      </c>
      <c r="J30" s="672"/>
      <c r="K30" s="672"/>
      <c r="L30" s="672"/>
      <c r="M30" s="672"/>
      <c r="N30" s="673"/>
    </row>
    <row r="31" spans="2:14" s="19" customFormat="1" ht="20.25" customHeight="1">
      <c r="B31" s="595"/>
      <c r="C31" s="596"/>
      <c r="D31" s="789"/>
      <c r="E31" s="44"/>
      <c r="F31" s="44"/>
      <c r="G31" s="690"/>
      <c r="H31" s="691"/>
      <c r="I31" s="674"/>
      <c r="J31" s="675"/>
      <c r="K31" s="675"/>
      <c r="L31" s="675"/>
      <c r="M31" s="675"/>
      <c r="N31" s="676"/>
    </row>
    <row r="32" spans="2:14" s="19" customFormat="1" ht="20.25" customHeight="1">
      <c r="B32" s="595"/>
      <c r="C32" s="596"/>
      <c r="D32" s="789"/>
      <c r="E32" s="786" t="s">
        <v>389</v>
      </c>
      <c r="F32" s="677" t="s">
        <v>146</v>
      </c>
      <c r="G32" s="678"/>
      <c r="H32" s="679"/>
      <c r="I32" s="680"/>
      <c r="J32" s="681"/>
      <c r="K32" s="681"/>
      <c r="L32" s="681"/>
      <c r="M32" s="681"/>
      <c r="N32" s="682"/>
    </row>
    <row r="33" spans="2:14" s="19" customFormat="1" ht="15" customHeight="1">
      <c r="B33" s="595"/>
      <c r="C33" s="596"/>
      <c r="D33" s="789"/>
      <c r="E33" s="786"/>
      <c r="F33" s="403" t="s">
        <v>145</v>
      </c>
      <c r="G33" s="683"/>
      <c r="H33" s="404"/>
      <c r="I33" s="684" t="s">
        <v>444</v>
      </c>
      <c r="J33" s="685"/>
      <c r="K33" s="685"/>
      <c r="L33" s="685"/>
      <c r="M33" s="685"/>
      <c r="N33" s="686"/>
    </row>
    <row r="34" spans="2:14" s="19" customFormat="1" ht="30" customHeight="1">
      <c r="B34" s="595"/>
      <c r="C34" s="596"/>
      <c r="D34" s="789"/>
      <c r="E34" s="786"/>
      <c r="F34" s="405"/>
      <c r="G34" s="596"/>
      <c r="H34" s="406"/>
      <c r="I34" s="687"/>
      <c r="J34" s="688"/>
      <c r="K34" s="688"/>
      <c r="L34" s="688"/>
      <c r="M34" s="688"/>
      <c r="N34" s="689"/>
    </row>
    <row r="35" spans="2:14" s="19" customFormat="1" ht="15" customHeight="1">
      <c r="B35" s="595"/>
      <c r="C35" s="596"/>
      <c r="D35" s="789"/>
      <c r="E35" s="786"/>
      <c r="F35" s="187"/>
      <c r="G35" s="692" t="s">
        <v>144</v>
      </c>
      <c r="H35" s="693"/>
      <c r="I35" s="695" t="s">
        <v>241</v>
      </c>
      <c r="J35" s="696"/>
      <c r="K35" s="696"/>
      <c r="L35" s="696"/>
      <c r="M35" s="696"/>
      <c r="N35" s="697"/>
    </row>
    <row r="36" spans="2:14" s="19" customFormat="1" ht="27" customHeight="1">
      <c r="B36" s="595"/>
      <c r="C36" s="596"/>
      <c r="D36" s="789"/>
      <c r="E36" s="786"/>
      <c r="F36" s="187"/>
      <c r="G36" s="694"/>
      <c r="H36" s="406"/>
      <c r="I36" s="698"/>
      <c r="J36" s="699"/>
      <c r="K36" s="699"/>
      <c r="L36" s="699"/>
      <c r="M36" s="699"/>
      <c r="N36" s="700"/>
    </row>
    <row r="37" spans="2:14" s="19" customFormat="1" ht="27.6" customHeight="1">
      <c r="B37" s="595"/>
      <c r="C37" s="596"/>
      <c r="D37" s="789"/>
      <c r="E37" s="786"/>
      <c r="F37" s="187"/>
      <c r="G37" s="694"/>
      <c r="H37" s="406"/>
      <c r="I37" s="701" t="s">
        <v>580</v>
      </c>
      <c r="J37" s="702"/>
      <c r="K37" s="703"/>
      <c r="L37" s="704"/>
      <c r="M37" s="704"/>
      <c r="N37" s="705"/>
    </row>
    <row r="38" spans="2:14" s="19" customFormat="1" ht="27.6" customHeight="1">
      <c r="B38" s="595"/>
      <c r="C38" s="596"/>
      <c r="D38" s="789"/>
      <c r="E38" s="786"/>
      <c r="F38" s="187"/>
      <c r="G38" s="782" t="s">
        <v>578</v>
      </c>
      <c r="H38" s="404"/>
      <c r="I38" s="767" t="s">
        <v>574</v>
      </c>
      <c r="J38" s="768"/>
      <c r="K38" s="769"/>
      <c r="L38" s="770"/>
      <c r="M38" s="770"/>
      <c r="N38" s="771"/>
    </row>
    <row r="39" spans="2:14" s="19" customFormat="1" ht="27.6" customHeight="1">
      <c r="B39" s="595"/>
      <c r="C39" s="596"/>
      <c r="D39" s="789"/>
      <c r="E39" s="786"/>
      <c r="F39" s="187"/>
      <c r="G39" s="694"/>
      <c r="H39" s="406"/>
      <c r="I39" s="772" t="s">
        <v>575</v>
      </c>
      <c r="J39" s="773"/>
      <c r="K39" s="774"/>
      <c r="L39" s="775"/>
      <c r="M39" s="775"/>
      <c r="N39" s="776"/>
    </row>
    <row r="40" spans="2:14" s="19" customFormat="1" ht="27.6" customHeight="1">
      <c r="B40" s="595"/>
      <c r="C40" s="596"/>
      <c r="D40" s="789"/>
      <c r="E40" s="786"/>
      <c r="F40" s="187"/>
      <c r="G40" s="694"/>
      <c r="H40" s="406"/>
      <c r="I40" s="772" t="s">
        <v>577</v>
      </c>
      <c r="J40" s="773"/>
      <c r="K40" s="774"/>
      <c r="L40" s="775"/>
      <c r="M40" s="775"/>
      <c r="N40" s="776"/>
    </row>
    <row r="41" spans="2:14" s="19" customFormat="1" ht="27.6" customHeight="1">
      <c r="B41" s="595"/>
      <c r="C41" s="596"/>
      <c r="D41" s="789"/>
      <c r="E41" s="786"/>
      <c r="F41" s="188"/>
      <c r="G41" s="741"/>
      <c r="H41" s="408"/>
      <c r="I41" s="777" t="s">
        <v>576</v>
      </c>
      <c r="J41" s="778"/>
      <c r="K41" s="783"/>
      <c r="L41" s="784"/>
      <c r="M41" s="784"/>
      <c r="N41" s="785"/>
    </row>
    <row r="42" spans="2:14" s="19" customFormat="1" ht="20.25" customHeight="1">
      <c r="B42" s="595"/>
      <c r="C42" s="596"/>
      <c r="D42" s="789"/>
      <c r="E42" s="787" t="s">
        <v>470</v>
      </c>
      <c r="F42" s="44"/>
      <c r="G42" s="596" t="s">
        <v>147</v>
      </c>
      <c r="H42" s="406"/>
      <c r="I42" s="671" t="s">
        <v>593</v>
      </c>
      <c r="J42" s="672"/>
      <c r="K42" s="672"/>
      <c r="L42" s="672"/>
      <c r="M42" s="672"/>
      <c r="N42" s="673"/>
    </row>
    <row r="43" spans="2:14" s="19" customFormat="1" ht="20.25" customHeight="1">
      <c r="B43" s="595"/>
      <c r="C43" s="596"/>
      <c r="D43" s="789"/>
      <c r="E43" s="595"/>
      <c r="F43" s="44"/>
      <c r="G43" s="690"/>
      <c r="H43" s="691"/>
      <c r="I43" s="674"/>
      <c r="J43" s="675"/>
      <c r="K43" s="675"/>
      <c r="L43" s="675"/>
      <c r="M43" s="675"/>
      <c r="N43" s="676"/>
    </row>
    <row r="44" spans="2:14" s="19" customFormat="1" ht="20.25" customHeight="1">
      <c r="B44" s="595"/>
      <c r="C44" s="596"/>
      <c r="D44" s="789"/>
      <c r="E44" s="595"/>
      <c r="F44" s="677" t="s">
        <v>146</v>
      </c>
      <c r="G44" s="678"/>
      <c r="H44" s="679"/>
      <c r="I44" s="680"/>
      <c r="J44" s="681"/>
      <c r="K44" s="681"/>
      <c r="L44" s="681"/>
      <c r="M44" s="681"/>
      <c r="N44" s="682"/>
    </row>
    <row r="45" spans="2:14" s="19" customFormat="1" ht="15" customHeight="1">
      <c r="B45" s="595"/>
      <c r="C45" s="596"/>
      <c r="D45" s="789"/>
      <c r="E45" s="595"/>
      <c r="F45" s="403" t="s">
        <v>145</v>
      </c>
      <c r="G45" s="683"/>
      <c r="H45" s="404"/>
      <c r="I45" s="684" t="s">
        <v>444</v>
      </c>
      <c r="J45" s="685"/>
      <c r="K45" s="685"/>
      <c r="L45" s="685"/>
      <c r="M45" s="685"/>
      <c r="N45" s="686"/>
    </row>
    <row r="46" spans="2:14" s="19" customFormat="1" ht="30" customHeight="1">
      <c r="B46" s="595"/>
      <c r="C46" s="596"/>
      <c r="D46" s="789"/>
      <c r="E46" s="595"/>
      <c r="F46" s="405"/>
      <c r="G46" s="596"/>
      <c r="H46" s="406"/>
      <c r="I46" s="687"/>
      <c r="J46" s="688"/>
      <c r="K46" s="688"/>
      <c r="L46" s="688"/>
      <c r="M46" s="688"/>
      <c r="N46" s="689"/>
    </row>
    <row r="47" spans="2:14" s="19" customFormat="1" ht="15" customHeight="1">
      <c r="B47" s="595"/>
      <c r="C47" s="596"/>
      <c r="D47" s="789"/>
      <c r="E47" s="595"/>
      <c r="F47" s="187"/>
      <c r="G47" s="692" t="s">
        <v>144</v>
      </c>
      <c r="H47" s="693"/>
      <c r="I47" s="695" t="s">
        <v>241</v>
      </c>
      <c r="J47" s="696"/>
      <c r="K47" s="696"/>
      <c r="L47" s="696"/>
      <c r="M47" s="696"/>
      <c r="N47" s="697"/>
    </row>
    <row r="48" spans="2:14" s="19" customFormat="1" ht="27" customHeight="1">
      <c r="B48" s="595"/>
      <c r="C48" s="596"/>
      <c r="D48" s="789"/>
      <c r="E48" s="595"/>
      <c r="F48" s="187"/>
      <c r="G48" s="694"/>
      <c r="H48" s="406"/>
      <c r="I48" s="698"/>
      <c r="J48" s="699"/>
      <c r="K48" s="699"/>
      <c r="L48" s="699"/>
      <c r="M48" s="699"/>
      <c r="N48" s="700"/>
    </row>
    <row r="49" spans="2:14" s="19" customFormat="1" ht="27.6" customHeight="1">
      <c r="B49" s="595"/>
      <c r="C49" s="596"/>
      <c r="D49" s="789"/>
      <c r="E49" s="595"/>
      <c r="F49" s="187"/>
      <c r="G49" s="694"/>
      <c r="H49" s="406"/>
      <c r="I49" s="701" t="s">
        <v>580</v>
      </c>
      <c r="J49" s="702"/>
      <c r="K49" s="703"/>
      <c r="L49" s="704"/>
      <c r="M49" s="704"/>
      <c r="N49" s="705"/>
    </row>
    <row r="50" spans="2:14" s="19" customFormat="1" ht="27.6" customHeight="1">
      <c r="B50" s="595"/>
      <c r="C50" s="596"/>
      <c r="D50" s="789"/>
      <c r="E50" s="595"/>
      <c r="F50" s="187"/>
      <c r="G50" s="782" t="s">
        <v>578</v>
      </c>
      <c r="H50" s="404"/>
      <c r="I50" s="767" t="s">
        <v>574</v>
      </c>
      <c r="J50" s="768"/>
      <c r="K50" s="769"/>
      <c r="L50" s="770"/>
      <c r="M50" s="770"/>
      <c r="N50" s="771"/>
    </row>
    <row r="51" spans="2:14" s="19" customFormat="1" ht="27.6" customHeight="1">
      <c r="B51" s="595"/>
      <c r="C51" s="596"/>
      <c r="D51" s="789"/>
      <c r="E51" s="595"/>
      <c r="F51" s="187"/>
      <c r="G51" s="694"/>
      <c r="H51" s="406"/>
      <c r="I51" s="772" t="s">
        <v>575</v>
      </c>
      <c r="J51" s="773"/>
      <c r="K51" s="774"/>
      <c r="L51" s="775"/>
      <c r="M51" s="775"/>
      <c r="N51" s="776"/>
    </row>
    <row r="52" spans="2:14" s="19" customFormat="1" ht="27.6" customHeight="1">
      <c r="B52" s="595"/>
      <c r="C52" s="596"/>
      <c r="D52" s="789"/>
      <c r="E52" s="595"/>
      <c r="F52" s="187"/>
      <c r="G52" s="694"/>
      <c r="H52" s="406"/>
      <c r="I52" s="772" t="s">
        <v>577</v>
      </c>
      <c r="J52" s="773"/>
      <c r="K52" s="774"/>
      <c r="L52" s="775"/>
      <c r="M52" s="775"/>
      <c r="N52" s="776"/>
    </row>
    <row r="53" spans="2:14" s="19" customFormat="1" ht="27.6" customHeight="1">
      <c r="B53" s="595"/>
      <c r="C53" s="596"/>
      <c r="D53" s="789"/>
      <c r="E53" s="781"/>
      <c r="F53" s="188"/>
      <c r="G53" s="741"/>
      <c r="H53" s="408"/>
      <c r="I53" s="777" t="s">
        <v>576</v>
      </c>
      <c r="J53" s="778"/>
      <c r="K53" s="783"/>
      <c r="L53" s="784"/>
      <c r="M53" s="784"/>
      <c r="N53" s="785"/>
    </row>
    <row r="54" spans="2:14" s="19" customFormat="1" ht="20.25" customHeight="1">
      <c r="B54" s="595"/>
      <c r="C54" s="596"/>
      <c r="D54" s="789"/>
      <c r="E54" s="787" t="s">
        <v>471</v>
      </c>
      <c r="F54" s="44"/>
      <c r="G54" s="596" t="s">
        <v>147</v>
      </c>
      <c r="H54" s="406"/>
      <c r="I54" s="733" t="s">
        <v>593</v>
      </c>
      <c r="J54" s="734"/>
      <c r="K54" s="734"/>
      <c r="L54" s="734"/>
      <c r="M54" s="734"/>
      <c r="N54" s="735"/>
    </row>
    <row r="55" spans="2:14" s="19" customFormat="1" ht="20.25" customHeight="1">
      <c r="B55" s="595"/>
      <c r="C55" s="596"/>
      <c r="D55" s="789"/>
      <c r="E55" s="595"/>
      <c r="F55" s="44"/>
      <c r="G55" s="690"/>
      <c r="H55" s="691"/>
      <c r="I55" s="674"/>
      <c r="J55" s="675"/>
      <c r="K55" s="675"/>
      <c r="L55" s="675"/>
      <c r="M55" s="675"/>
      <c r="N55" s="676"/>
    </row>
    <row r="56" spans="2:14" s="19" customFormat="1" ht="20.25" customHeight="1">
      <c r="B56" s="595"/>
      <c r="C56" s="596"/>
      <c r="D56" s="789"/>
      <c r="E56" s="595"/>
      <c r="F56" s="677" t="s">
        <v>146</v>
      </c>
      <c r="G56" s="678"/>
      <c r="H56" s="679"/>
      <c r="I56" s="680"/>
      <c r="J56" s="681"/>
      <c r="K56" s="681"/>
      <c r="L56" s="681"/>
      <c r="M56" s="681"/>
      <c r="N56" s="682"/>
    </row>
    <row r="57" spans="2:14" s="19" customFormat="1" ht="15" customHeight="1">
      <c r="B57" s="595"/>
      <c r="C57" s="596"/>
      <c r="D57" s="789"/>
      <c r="E57" s="595"/>
      <c r="F57" s="403" t="s">
        <v>145</v>
      </c>
      <c r="G57" s="683"/>
      <c r="H57" s="404"/>
      <c r="I57" s="684" t="s">
        <v>444</v>
      </c>
      <c r="J57" s="685"/>
      <c r="K57" s="685"/>
      <c r="L57" s="685"/>
      <c r="M57" s="685"/>
      <c r="N57" s="686"/>
    </row>
    <row r="58" spans="2:14" s="19" customFormat="1" ht="30" customHeight="1">
      <c r="B58" s="595"/>
      <c r="C58" s="596"/>
      <c r="D58" s="789"/>
      <c r="E58" s="595"/>
      <c r="F58" s="405"/>
      <c r="G58" s="596"/>
      <c r="H58" s="406"/>
      <c r="I58" s="687"/>
      <c r="J58" s="688"/>
      <c r="K58" s="688"/>
      <c r="L58" s="688"/>
      <c r="M58" s="688"/>
      <c r="N58" s="689"/>
    </row>
    <row r="59" spans="2:14" s="19" customFormat="1" ht="15" customHeight="1">
      <c r="B59" s="595"/>
      <c r="C59" s="596"/>
      <c r="D59" s="789"/>
      <c r="E59" s="595"/>
      <c r="F59" s="187"/>
      <c r="G59" s="692" t="s">
        <v>144</v>
      </c>
      <c r="H59" s="693"/>
      <c r="I59" s="695" t="s">
        <v>241</v>
      </c>
      <c r="J59" s="696"/>
      <c r="K59" s="696"/>
      <c r="L59" s="696"/>
      <c r="M59" s="696"/>
      <c r="N59" s="697"/>
    </row>
    <row r="60" spans="2:14" s="19" customFormat="1" ht="27" customHeight="1">
      <c r="B60" s="595"/>
      <c r="C60" s="596"/>
      <c r="D60" s="789"/>
      <c r="E60" s="595"/>
      <c r="F60" s="187"/>
      <c r="G60" s="694"/>
      <c r="H60" s="406"/>
      <c r="I60" s="698"/>
      <c r="J60" s="699"/>
      <c r="K60" s="699"/>
      <c r="L60" s="699"/>
      <c r="M60" s="699"/>
      <c r="N60" s="700"/>
    </row>
    <row r="61" spans="2:14" s="19" customFormat="1" ht="27.6" customHeight="1">
      <c r="B61" s="595"/>
      <c r="C61" s="596"/>
      <c r="D61" s="789"/>
      <c r="E61" s="595"/>
      <c r="F61" s="187"/>
      <c r="G61" s="694"/>
      <c r="H61" s="406"/>
      <c r="I61" s="701" t="s">
        <v>580</v>
      </c>
      <c r="J61" s="702"/>
      <c r="K61" s="703"/>
      <c r="L61" s="704"/>
      <c r="M61" s="704"/>
      <c r="N61" s="705"/>
    </row>
    <row r="62" spans="2:14" s="19" customFormat="1" ht="27.6" customHeight="1">
      <c r="B62" s="595"/>
      <c r="C62" s="596"/>
      <c r="D62" s="789"/>
      <c r="E62" s="595"/>
      <c r="F62" s="187"/>
      <c r="G62" s="782" t="s">
        <v>578</v>
      </c>
      <c r="H62" s="404"/>
      <c r="I62" s="767" t="s">
        <v>574</v>
      </c>
      <c r="J62" s="768"/>
      <c r="K62" s="769"/>
      <c r="L62" s="770"/>
      <c r="M62" s="770"/>
      <c r="N62" s="771"/>
    </row>
    <row r="63" spans="2:14" s="19" customFormat="1" ht="27.6" customHeight="1">
      <c r="B63" s="595"/>
      <c r="C63" s="596"/>
      <c r="D63" s="789"/>
      <c r="E63" s="595"/>
      <c r="F63" s="187"/>
      <c r="G63" s="694"/>
      <c r="H63" s="406"/>
      <c r="I63" s="772" t="s">
        <v>575</v>
      </c>
      <c r="J63" s="773"/>
      <c r="K63" s="774"/>
      <c r="L63" s="775"/>
      <c r="M63" s="775"/>
      <c r="N63" s="776"/>
    </row>
    <row r="64" spans="2:14" s="19" customFormat="1" ht="27.6" customHeight="1">
      <c r="B64" s="595"/>
      <c r="C64" s="596"/>
      <c r="D64" s="789"/>
      <c r="E64" s="595"/>
      <c r="F64" s="187"/>
      <c r="G64" s="694"/>
      <c r="H64" s="406"/>
      <c r="I64" s="772" t="s">
        <v>577</v>
      </c>
      <c r="J64" s="773"/>
      <c r="K64" s="774"/>
      <c r="L64" s="775"/>
      <c r="M64" s="775"/>
      <c r="N64" s="776"/>
    </row>
    <row r="65" spans="1:14" s="19" customFormat="1" ht="27.6" customHeight="1">
      <c r="B65" s="595"/>
      <c r="C65" s="596"/>
      <c r="D65" s="789"/>
      <c r="E65" s="781"/>
      <c r="F65" s="188"/>
      <c r="G65" s="741"/>
      <c r="H65" s="408"/>
      <c r="I65" s="777" t="s">
        <v>576</v>
      </c>
      <c r="J65" s="778"/>
      <c r="K65" s="783"/>
      <c r="L65" s="784"/>
      <c r="M65" s="784"/>
      <c r="N65" s="785"/>
    </row>
    <row r="66" spans="1:14" s="19" customFormat="1" ht="20.25" customHeight="1">
      <c r="B66" s="595"/>
      <c r="C66" s="596"/>
      <c r="D66" s="789"/>
      <c r="E66" s="787" t="s">
        <v>472</v>
      </c>
      <c r="F66" s="44"/>
      <c r="G66" s="683" t="s">
        <v>147</v>
      </c>
      <c r="H66" s="404"/>
      <c r="I66" s="733" t="s">
        <v>593</v>
      </c>
      <c r="J66" s="734"/>
      <c r="K66" s="734"/>
      <c r="L66" s="734"/>
      <c r="M66" s="734"/>
      <c r="N66" s="735"/>
    </row>
    <row r="67" spans="1:14" s="19" customFormat="1" ht="20.25" customHeight="1">
      <c r="B67" s="595"/>
      <c r="C67" s="596"/>
      <c r="D67" s="789"/>
      <c r="E67" s="595"/>
      <c r="F67" s="44"/>
      <c r="G67" s="732"/>
      <c r="H67" s="408"/>
      <c r="I67" s="674"/>
      <c r="J67" s="736"/>
      <c r="K67" s="736"/>
      <c r="L67" s="736"/>
      <c r="M67" s="736"/>
      <c r="N67" s="737"/>
    </row>
    <row r="68" spans="1:14" s="19" customFormat="1" ht="20.25" customHeight="1">
      <c r="B68" s="595"/>
      <c r="C68" s="596"/>
      <c r="D68" s="789"/>
      <c r="E68" s="595"/>
      <c r="F68" s="677" t="s">
        <v>146</v>
      </c>
      <c r="G68" s="678"/>
      <c r="H68" s="679"/>
      <c r="I68" s="680"/>
      <c r="J68" s="681"/>
      <c r="K68" s="681"/>
      <c r="L68" s="681"/>
      <c r="M68" s="681"/>
      <c r="N68" s="682"/>
    </row>
    <row r="69" spans="1:14" s="19" customFormat="1" ht="15" customHeight="1">
      <c r="B69" s="595"/>
      <c r="C69" s="596"/>
      <c r="D69" s="789"/>
      <c r="E69" s="595"/>
      <c r="F69" s="403" t="s">
        <v>145</v>
      </c>
      <c r="G69" s="683"/>
      <c r="H69" s="404"/>
      <c r="I69" s="738" t="s">
        <v>444</v>
      </c>
      <c r="J69" s="739"/>
      <c r="K69" s="739"/>
      <c r="L69" s="739"/>
      <c r="M69" s="739"/>
      <c r="N69" s="740"/>
    </row>
    <row r="70" spans="1:14" s="19" customFormat="1" ht="30" customHeight="1">
      <c r="B70" s="595"/>
      <c r="C70" s="596"/>
      <c r="D70" s="789"/>
      <c r="E70" s="595"/>
      <c r="F70" s="405"/>
      <c r="G70" s="596"/>
      <c r="H70" s="406"/>
      <c r="I70" s="687"/>
      <c r="J70" s="688"/>
      <c r="K70" s="688"/>
      <c r="L70" s="688"/>
      <c r="M70" s="688"/>
      <c r="N70" s="689"/>
    </row>
    <row r="71" spans="1:14" s="19" customFormat="1" ht="15" customHeight="1">
      <c r="B71" s="595"/>
      <c r="C71" s="596"/>
      <c r="D71" s="789"/>
      <c r="E71" s="595"/>
      <c r="F71" s="187"/>
      <c r="G71" s="692" t="s">
        <v>144</v>
      </c>
      <c r="H71" s="693"/>
      <c r="I71" s="695" t="s">
        <v>241</v>
      </c>
      <c r="J71" s="696"/>
      <c r="K71" s="696"/>
      <c r="L71" s="696"/>
      <c r="M71" s="696"/>
      <c r="N71" s="697"/>
    </row>
    <row r="72" spans="1:14" s="19" customFormat="1" ht="27" customHeight="1">
      <c r="B72" s="595"/>
      <c r="C72" s="596"/>
      <c r="D72" s="789"/>
      <c r="E72" s="595"/>
      <c r="F72" s="187"/>
      <c r="G72" s="694"/>
      <c r="H72" s="406"/>
      <c r="I72" s="698"/>
      <c r="J72" s="699"/>
      <c r="K72" s="699"/>
      <c r="L72" s="699"/>
      <c r="M72" s="699"/>
      <c r="N72" s="700"/>
    </row>
    <row r="73" spans="1:14" s="19" customFormat="1" ht="27.6" customHeight="1">
      <c r="B73" s="595"/>
      <c r="C73" s="596"/>
      <c r="D73" s="789"/>
      <c r="E73" s="595"/>
      <c r="F73" s="187"/>
      <c r="G73" s="741"/>
      <c r="H73" s="408"/>
      <c r="I73" s="742" t="s">
        <v>580</v>
      </c>
      <c r="J73" s="743"/>
      <c r="K73" s="744"/>
      <c r="L73" s="745"/>
      <c r="M73" s="745"/>
      <c r="N73" s="746"/>
    </row>
    <row r="74" spans="1:14" s="19" customFormat="1" ht="27.6" customHeight="1">
      <c r="B74" s="595"/>
      <c r="C74" s="596"/>
      <c r="D74" s="789"/>
      <c r="E74" s="595"/>
      <c r="F74" s="187"/>
      <c r="G74" s="694" t="s">
        <v>578</v>
      </c>
      <c r="H74" s="406"/>
      <c r="I74" s="792" t="s">
        <v>574</v>
      </c>
      <c r="J74" s="793"/>
      <c r="K74" s="794"/>
      <c r="L74" s="795"/>
      <c r="M74" s="795"/>
      <c r="N74" s="796"/>
    </row>
    <row r="75" spans="1:14" s="19" customFormat="1" ht="27.6" customHeight="1">
      <c r="B75" s="595"/>
      <c r="C75" s="596"/>
      <c r="D75" s="789"/>
      <c r="E75" s="595"/>
      <c r="F75" s="187"/>
      <c r="G75" s="694"/>
      <c r="H75" s="406"/>
      <c r="I75" s="772" t="s">
        <v>575</v>
      </c>
      <c r="J75" s="773"/>
      <c r="K75" s="774"/>
      <c r="L75" s="775"/>
      <c r="M75" s="775"/>
      <c r="N75" s="776"/>
    </row>
    <row r="76" spans="1:14" s="19" customFormat="1" ht="27.6" customHeight="1">
      <c r="B76" s="595"/>
      <c r="C76" s="596"/>
      <c r="D76" s="789"/>
      <c r="E76" s="595"/>
      <c r="F76" s="187"/>
      <c r="G76" s="694"/>
      <c r="H76" s="406"/>
      <c r="I76" s="772" t="s">
        <v>577</v>
      </c>
      <c r="J76" s="773"/>
      <c r="K76" s="774"/>
      <c r="L76" s="775"/>
      <c r="M76" s="775"/>
      <c r="N76" s="776"/>
    </row>
    <row r="77" spans="1:14" s="19" customFormat="1" ht="27.6" customHeight="1" thickBot="1">
      <c r="B77" s="585"/>
      <c r="C77" s="586"/>
      <c r="D77" s="790"/>
      <c r="E77" s="585"/>
      <c r="F77" s="189"/>
      <c r="G77" s="791"/>
      <c r="H77" s="587"/>
      <c r="I77" s="797" t="s">
        <v>576</v>
      </c>
      <c r="J77" s="798"/>
      <c r="K77" s="799"/>
      <c r="L77" s="800"/>
      <c r="M77" s="800"/>
      <c r="N77" s="801"/>
    </row>
    <row r="78" spans="1:14" s="19" customFormat="1" ht="18" customHeight="1">
      <c r="B78" s="79"/>
      <c r="C78" s="79"/>
      <c r="D78" s="79"/>
      <c r="E78" s="151"/>
      <c r="F78" s="153"/>
      <c r="G78" s="147"/>
      <c r="H78" s="147"/>
      <c r="I78" s="152"/>
      <c r="J78" s="152"/>
      <c r="K78" s="154"/>
      <c r="L78" s="154"/>
      <c r="M78" s="154"/>
      <c r="N78" s="154"/>
    </row>
    <row r="79" spans="1:14" s="193" customFormat="1">
      <c r="A79" s="190"/>
      <c r="B79" s="190" t="s">
        <v>390</v>
      </c>
      <c r="C79" s="191"/>
      <c r="D79" s="191"/>
      <c r="E79" s="191"/>
      <c r="F79" s="8"/>
      <c r="G79" s="192"/>
      <c r="H79" s="192"/>
      <c r="I79" s="192"/>
      <c r="J79" s="192"/>
      <c r="K79" s="192"/>
      <c r="L79" s="192"/>
      <c r="M79" s="192"/>
      <c r="N79" s="192"/>
    </row>
    <row r="80" spans="1:14" ht="14.25" thickBot="1"/>
    <row r="81" spans="1:14" ht="25.5" customHeight="1">
      <c r="A81" s="194"/>
      <c r="B81" s="711" t="s">
        <v>391</v>
      </c>
      <c r="C81" s="712"/>
      <c r="D81" s="713"/>
      <c r="E81" s="195"/>
      <c r="F81" s="196"/>
      <c r="G81" s="196"/>
      <c r="H81" s="196"/>
      <c r="I81" s="197"/>
      <c r="J81" s="723"/>
      <c r="K81" s="724"/>
      <c r="L81" s="724"/>
      <c r="M81" s="724"/>
      <c r="N81" s="725"/>
    </row>
    <row r="82" spans="1:14" ht="25.5" customHeight="1">
      <c r="A82" s="194"/>
      <c r="B82" s="714" t="s">
        <v>392</v>
      </c>
      <c r="C82" s="715"/>
      <c r="D82" s="716"/>
      <c r="E82" s="726"/>
      <c r="F82" s="727"/>
      <c r="G82" s="727"/>
      <c r="H82" s="727"/>
      <c r="I82" s="727"/>
      <c r="J82" s="727"/>
      <c r="K82" s="727"/>
      <c r="L82" s="727"/>
      <c r="M82" s="727"/>
      <c r="N82" s="728"/>
    </row>
    <row r="83" spans="1:14" ht="25.5" customHeight="1">
      <c r="A83" s="194"/>
      <c r="B83" s="717" t="s">
        <v>393</v>
      </c>
      <c r="C83" s="718"/>
      <c r="D83" s="719"/>
      <c r="E83" s="198"/>
      <c r="F83" s="199"/>
      <c r="G83" s="199"/>
      <c r="H83" s="199"/>
      <c r="I83" s="199"/>
      <c r="J83" s="199"/>
      <c r="K83" s="199"/>
      <c r="L83" s="199"/>
      <c r="M83" s="199"/>
      <c r="N83" s="200"/>
    </row>
    <row r="84" spans="1:14" ht="25.5" customHeight="1" thickBot="1">
      <c r="A84" s="194"/>
      <c r="B84" s="720" t="s">
        <v>392</v>
      </c>
      <c r="C84" s="721"/>
      <c r="D84" s="722"/>
      <c r="E84" s="729"/>
      <c r="F84" s="730"/>
      <c r="G84" s="730"/>
      <c r="H84" s="730"/>
      <c r="I84" s="730"/>
      <c r="J84" s="730"/>
      <c r="K84" s="730"/>
      <c r="L84" s="730"/>
      <c r="M84" s="730"/>
      <c r="N84" s="731"/>
    </row>
  </sheetData>
  <mergeCells count="151">
    <mergeCell ref="I77:J77"/>
    <mergeCell ref="K77:N77"/>
    <mergeCell ref="G42:H43"/>
    <mergeCell ref="G62:H65"/>
    <mergeCell ref="I64:J64"/>
    <mergeCell ref="K64:N64"/>
    <mergeCell ref="I65:J65"/>
    <mergeCell ref="K65:N65"/>
    <mergeCell ref="E54:E65"/>
    <mergeCell ref="G54:H55"/>
    <mergeCell ref="I70:N70"/>
    <mergeCell ref="I43:N43"/>
    <mergeCell ref="K53:N53"/>
    <mergeCell ref="I45:N45"/>
    <mergeCell ref="I46:N46"/>
    <mergeCell ref="I42:N42"/>
    <mergeCell ref="F44:H44"/>
    <mergeCell ref="F45:H46"/>
    <mergeCell ref="G47:H49"/>
    <mergeCell ref="I47:N48"/>
    <mergeCell ref="I49:J49"/>
    <mergeCell ref="K49:N49"/>
    <mergeCell ref="G50:H53"/>
    <mergeCell ref="I50:J50"/>
    <mergeCell ref="I32:N32"/>
    <mergeCell ref="I33:N33"/>
    <mergeCell ref="I34:N34"/>
    <mergeCell ref="I38:J38"/>
    <mergeCell ref="K38:N38"/>
    <mergeCell ref="I39:J39"/>
    <mergeCell ref="I40:J40"/>
    <mergeCell ref="K40:N40"/>
    <mergeCell ref="I41:J41"/>
    <mergeCell ref="K41:N41"/>
    <mergeCell ref="M5:N5"/>
    <mergeCell ref="F6:H6"/>
    <mergeCell ref="I6:N6"/>
    <mergeCell ref="F7:H7"/>
    <mergeCell ref="I7:N7"/>
    <mergeCell ref="F8:H9"/>
    <mergeCell ref="I8:N8"/>
    <mergeCell ref="I9:N9"/>
    <mergeCell ref="E2:E11"/>
    <mergeCell ref="F2:H2"/>
    <mergeCell ref="I2:N2"/>
    <mergeCell ref="F3:H3"/>
    <mergeCell ref="I3:N3"/>
    <mergeCell ref="F4:H4"/>
    <mergeCell ref="J4:N4"/>
    <mergeCell ref="F5:H5"/>
    <mergeCell ref="I5:K5"/>
    <mergeCell ref="F10:H11"/>
    <mergeCell ref="I10:N10"/>
    <mergeCell ref="I11:N11"/>
    <mergeCell ref="F15:H15"/>
    <mergeCell ref="J15:N15"/>
    <mergeCell ref="F16:H16"/>
    <mergeCell ref="K16:N16"/>
    <mergeCell ref="F17:H17"/>
    <mergeCell ref="I17:N17"/>
    <mergeCell ref="E12:E17"/>
    <mergeCell ref="F12:H12"/>
    <mergeCell ref="I12:N12"/>
    <mergeCell ref="F13:H13"/>
    <mergeCell ref="I13:N13"/>
    <mergeCell ref="F14:H14"/>
    <mergeCell ref="K14:N14"/>
    <mergeCell ref="I23:N24"/>
    <mergeCell ref="I25:J25"/>
    <mergeCell ref="K25:N25"/>
    <mergeCell ref="I26:J26"/>
    <mergeCell ref="K26:N26"/>
    <mergeCell ref="G18:H19"/>
    <mergeCell ref="I18:N18"/>
    <mergeCell ref="I19:N19"/>
    <mergeCell ref="I27:J27"/>
    <mergeCell ref="K27:N27"/>
    <mergeCell ref="F21:H22"/>
    <mergeCell ref="I21:N21"/>
    <mergeCell ref="I22:N22"/>
    <mergeCell ref="F20:H20"/>
    <mergeCell ref="I20:N20"/>
    <mergeCell ref="I28:J28"/>
    <mergeCell ref="K28:N28"/>
    <mergeCell ref="I29:J29"/>
    <mergeCell ref="K29:N29"/>
    <mergeCell ref="B2:D77"/>
    <mergeCell ref="E20:E29"/>
    <mergeCell ref="G23:H25"/>
    <mergeCell ref="G26:H29"/>
    <mergeCell ref="G30:H31"/>
    <mergeCell ref="I30:N30"/>
    <mergeCell ref="E32:E41"/>
    <mergeCell ref="F32:H32"/>
    <mergeCell ref="F33:H34"/>
    <mergeCell ref="G35:H37"/>
    <mergeCell ref="I35:N36"/>
    <mergeCell ref="I37:J37"/>
    <mergeCell ref="K37:N37"/>
    <mergeCell ref="G38:H41"/>
    <mergeCell ref="E42:E53"/>
    <mergeCell ref="I31:N31"/>
    <mergeCell ref="K39:N39"/>
    <mergeCell ref="I52:J52"/>
    <mergeCell ref="K52:N52"/>
    <mergeCell ref="I53:J53"/>
    <mergeCell ref="K50:N50"/>
    <mergeCell ref="I44:N44"/>
    <mergeCell ref="I51:J51"/>
    <mergeCell ref="K51:N51"/>
    <mergeCell ref="I74:J74"/>
    <mergeCell ref="K74:N74"/>
    <mergeCell ref="I75:J75"/>
    <mergeCell ref="K75:N75"/>
    <mergeCell ref="I76:J76"/>
    <mergeCell ref="K76:N76"/>
    <mergeCell ref="I54:N54"/>
    <mergeCell ref="I55:N55"/>
    <mergeCell ref="F56:H56"/>
    <mergeCell ref="I56:N56"/>
    <mergeCell ref="F57:H58"/>
    <mergeCell ref="G59:H61"/>
    <mergeCell ref="I59:N60"/>
    <mergeCell ref="I61:J61"/>
    <mergeCell ref="K61:N61"/>
    <mergeCell ref="I57:N57"/>
    <mergeCell ref="I58:N58"/>
    <mergeCell ref="B81:D81"/>
    <mergeCell ref="J81:N81"/>
    <mergeCell ref="B82:D82"/>
    <mergeCell ref="E82:N82"/>
    <mergeCell ref="B83:D83"/>
    <mergeCell ref="B84:D84"/>
    <mergeCell ref="E84:N84"/>
    <mergeCell ref="I62:J62"/>
    <mergeCell ref="K62:N62"/>
    <mergeCell ref="I63:J63"/>
    <mergeCell ref="K63:N63"/>
    <mergeCell ref="E66:E77"/>
    <mergeCell ref="G66:H67"/>
    <mergeCell ref="I66:N66"/>
    <mergeCell ref="I67:N67"/>
    <mergeCell ref="F68:H68"/>
    <mergeCell ref="I68:N68"/>
    <mergeCell ref="F69:H70"/>
    <mergeCell ref="I69:N69"/>
    <mergeCell ref="G71:H73"/>
    <mergeCell ref="I71:N72"/>
    <mergeCell ref="I73:J73"/>
    <mergeCell ref="K73:N73"/>
    <mergeCell ref="G74:H77"/>
  </mergeCells>
  <phoneticPr fontId="76"/>
  <conditionalFormatting sqref="E82">
    <cfRule type="expression" dxfId="7" priority="1">
      <formula>OR($Q$12=TRUE,$R$12=TRUE)=TRUE</formula>
    </cfRule>
  </conditionalFormatting>
  <conditionalFormatting sqref="E84">
    <cfRule type="expression" dxfId="6" priority="2">
      <formula>$Q$15=TRUE</formula>
    </cfRule>
  </conditionalFormatting>
  <dataValidations count="2">
    <dataValidation type="list" allowBlank="1" showErrorMessage="1" sqref="I7:N7" xr:uid="{7C04ABBD-9745-43A8-A1FB-7282906AC77A}">
      <formula1>"中小企業,中小企業以外(注)"</formula1>
    </dataValidation>
    <dataValidation type="list" allowBlank="1" showInputMessage="1" showErrorMessage="1" sqref="K26:N26 K38:N38 K50:N50 K62:N62 K74:N74" xr:uid="{B1FD6860-A5EE-419C-ADF0-ADDF8E100091}">
      <formula1>"2023年度,2024年度"</formula1>
    </dataValidation>
  </dataValidation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4" r:id="rId4" name="Check Box 4">
              <controlPr defaultSize="0" autoFill="0" autoLine="0" autoPict="0" altText="シェアードセービング契約方式で_x000a_ESCO事業者を利用">
                <anchor moveWithCells="1">
                  <from>
                    <xdr:col>4</xdr:col>
                    <xdr:colOff>85725</xdr:colOff>
                    <xdr:row>79</xdr:row>
                    <xdr:rowOff>9525</xdr:rowOff>
                  </from>
                  <to>
                    <xdr:col>8</xdr:col>
                    <xdr:colOff>476250</xdr:colOff>
                    <xdr:row>81</xdr:row>
                    <xdr:rowOff>219075</xdr:rowOff>
                  </to>
                </anchor>
              </controlPr>
            </control>
          </mc:Choice>
        </mc:AlternateContent>
        <mc:AlternateContent xmlns:mc="http://schemas.openxmlformats.org/markup-compatibility/2006">
          <mc:Choice Requires="x14">
            <control shapeId="56325" r:id="rId5" name="Check Box 5">
              <controlPr defaultSize="0" autoFill="0" autoLine="0" autoPict="0" altText="リースを利用">
                <anchor moveWithCells="1">
                  <from>
                    <xdr:col>4</xdr:col>
                    <xdr:colOff>85725</xdr:colOff>
                    <xdr:row>81</xdr:row>
                    <xdr:rowOff>95250</xdr:rowOff>
                  </from>
                  <to>
                    <xdr:col>5</xdr:col>
                    <xdr:colOff>419100</xdr:colOff>
                    <xdr:row>83</xdr:row>
                    <xdr:rowOff>228600</xdr:rowOff>
                  </to>
                </anchor>
              </controlPr>
            </control>
          </mc:Choice>
        </mc:AlternateContent>
        <mc:AlternateContent xmlns:mc="http://schemas.openxmlformats.org/markup-compatibility/2006">
          <mc:Choice Requires="x14">
            <control shapeId="56326" r:id="rId6" name="Check Box 6">
              <controlPr defaultSize="0" autoFill="0" autoLine="0" autoPict="0" altText="シェアードセービング契約方式で_x000a_ESCO事業者を利用">
                <anchor moveWithCells="1">
                  <from>
                    <xdr:col>9</xdr:col>
                    <xdr:colOff>85725</xdr:colOff>
                    <xdr:row>79</xdr:row>
                    <xdr:rowOff>0</xdr:rowOff>
                  </from>
                  <to>
                    <xdr:col>11</xdr:col>
                    <xdr:colOff>390525</xdr:colOff>
                    <xdr:row>81</xdr:row>
                    <xdr:rowOff>200025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C713-D8E7-4DC8-88F4-CAF0530CE094}">
  <dimension ref="A1:R84"/>
  <sheetViews>
    <sheetView showGridLines="0" workbookViewId="0"/>
  </sheetViews>
  <sheetFormatPr defaultRowHeight="13.5"/>
  <cols>
    <col min="1" max="1" width="2.125" style="8" customWidth="1"/>
    <col min="2" max="4" width="4.375" style="8" customWidth="1"/>
    <col min="5" max="8" width="9" style="8"/>
    <col min="9" max="9" width="20.875" style="8" customWidth="1"/>
    <col min="10" max="10" width="9" style="8"/>
    <col min="11" max="11" width="16.125" style="8" bestFit="1" customWidth="1"/>
    <col min="12" max="15" width="9" style="8"/>
    <col min="16" max="19" width="0" style="8" hidden="1" customWidth="1"/>
    <col min="20" max="16384" width="9" style="8"/>
  </cols>
  <sheetData>
    <row r="1" spans="2:18" ht="42" customHeight="1" thickBot="1">
      <c r="B1" s="8" t="s">
        <v>484</v>
      </c>
    </row>
    <row r="2" spans="2:18" s="19" customFormat="1" ht="20.25" customHeight="1">
      <c r="B2" s="582" t="s">
        <v>454</v>
      </c>
      <c r="C2" s="583"/>
      <c r="D2" s="788"/>
      <c r="E2" s="779" t="s">
        <v>384</v>
      </c>
      <c r="F2" s="618" t="s">
        <v>385</v>
      </c>
      <c r="G2" s="619"/>
      <c r="H2" s="620"/>
      <c r="I2" s="708"/>
      <c r="J2" s="709"/>
      <c r="K2" s="709"/>
      <c r="L2" s="709"/>
      <c r="M2" s="709"/>
      <c r="N2" s="710"/>
    </row>
    <row r="3" spans="2:18" s="19" customFormat="1" ht="20.25" customHeight="1">
      <c r="B3" s="595"/>
      <c r="C3" s="596"/>
      <c r="D3" s="789"/>
      <c r="E3" s="780"/>
      <c r="F3" s="615" t="s">
        <v>151</v>
      </c>
      <c r="G3" s="749"/>
      <c r="H3" s="750"/>
      <c r="I3" s="751"/>
      <c r="J3" s="752"/>
      <c r="K3" s="752"/>
      <c r="L3" s="752"/>
      <c r="M3" s="752"/>
      <c r="N3" s="753"/>
    </row>
    <row r="4" spans="2:18" s="19" customFormat="1" ht="20.25" customHeight="1">
      <c r="B4" s="595"/>
      <c r="C4" s="596"/>
      <c r="D4" s="789"/>
      <c r="E4" s="780"/>
      <c r="F4" s="615" t="s">
        <v>164</v>
      </c>
      <c r="G4" s="616"/>
      <c r="H4" s="617"/>
      <c r="I4" s="48" t="s">
        <v>153</v>
      </c>
      <c r="J4" s="635"/>
      <c r="K4" s="633"/>
      <c r="L4" s="633"/>
      <c r="M4" s="633"/>
      <c r="N4" s="636"/>
    </row>
    <row r="5" spans="2:18" s="19" customFormat="1" ht="20.25" customHeight="1">
      <c r="B5" s="595"/>
      <c r="C5" s="596"/>
      <c r="D5" s="789"/>
      <c r="E5" s="780"/>
      <c r="F5" s="615" t="s">
        <v>163</v>
      </c>
      <c r="G5" s="616"/>
      <c r="H5" s="617"/>
      <c r="I5" s="635"/>
      <c r="J5" s="747"/>
      <c r="K5" s="747"/>
      <c r="L5" s="45" t="s">
        <v>162</v>
      </c>
      <c r="M5" s="633"/>
      <c r="N5" s="748"/>
    </row>
    <row r="6" spans="2:18" s="19" customFormat="1" ht="20.25" customHeight="1">
      <c r="B6" s="595"/>
      <c r="C6" s="596"/>
      <c r="D6" s="789"/>
      <c r="E6" s="780"/>
      <c r="F6" s="615" t="s">
        <v>239</v>
      </c>
      <c r="G6" s="616"/>
      <c r="H6" s="617"/>
      <c r="I6" s="754"/>
      <c r="J6" s="755"/>
      <c r="K6" s="755"/>
      <c r="L6" s="755"/>
      <c r="M6" s="755"/>
      <c r="N6" s="756"/>
    </row>
    <row r="7" spans="2:18" s="19" customFormat="1" ht="20.25" customHeight="1">
      <c r="B7" s="595"/>
      <c r="C7" s="596"/>
      <c r="D7" s="789"/>
      <c r="E7" s="780"/>
      <c r="F7" s="640" t="s">
        <v>424</v>
      </c>
      <c r="G7" s="641"/>
      <c r="H7" s="642"/>
      <c r="I7" s="757"/>
      <c r="J7" s="758"/>
      <c r="K7" s="758"/>
      <c r="L7" s="758"/>
      <c r="M7" s="758"/>
      <c r="N7" s="759"/>
      <c r="O7" s="19" t="s">
        <v>445</v>
      </c>
    </row>
    <row r="8" spans="2:18" s="19" customFormat="1" ht="20.25" customHeight="1">
      <c r="B8" s="595"/>
      <c r="C8" s="596"/>
      <c r="D8" s="789"/>
      <c r="E8" s="780"/>
      <c r="F8" s="608" t="s">
        <v>161</v>
      </c>
      <c r="G8" s="609"/>
      <c r="H8" s="610"/>
      <c r="I8" s="656" t="s">
        <v>387</v>
      </c>
      <c r="J8" s="657"/>
      <c r="K8" s="657"/>
      <c r="L8" s="657"/>
      <c r="M8" s="657"/>
      <c r="N8" s="658"/>
    </row>
    <row r="9" spans="2:18" s="19" customFormat="1" ht="20.25" customHeight="1">
      <c r="B9" s="595"/>
      <c r="C9" s="596"/>
      <c r="D9" s="789"/>
      <c r="E9" s="780"/>
      <c r="F9" s="611"/>
      <c r="G9" s="612"/>
      <c r="H9" s="613"/>
      <c r="I9" s="674"/>
      <c r="J9" s="765"/>
      <c r="K9" s="765"/>
      <c r="L9" s="765"/>
      <c r="M9" s="765"/>
      <c r="N9" s="766"/>
    </row>
    <row r="10" spans="2:18" s="19" customFormat="1" ht="20.25" customHeight="1">
      <c r="B10" s="595"/>
      <c r="C10" s="596"/>
      <c r="D10" s="789"/>
      <c r="E10" s="780"/>
      <c r="F10" s="608" t="s">
        <v>160</v>
      </c>
      <c r="G10" s="609"/>
      <c r="H10" s="610"/>
      <c r="I10" s="656" t="s">
        <v>159</v>
      </c>
      <c r="J10" s="657"/>
      <c r="K10" s="657"/>
      <c r="L10" s="657"/>
      <c r="M10" s="657"/>
      <c r="N10" s="658"/>
    </row>
    <row r="11" spans="2:18" s="19" customFormat="1" ht="20.25" customHeight="1">
      <c r="B11" s="595"/>
      <c r="C11" s="596"/>
      <c r="D11" s="789"/>
      <c r="E11" s="613"/>
      <c r="F11" s="611"/>
      <c r="G11" s="612"/>
      <c r="H11" s="613"/>
      <c r="I11" s="662"/>
      <c r="J11" s="706"/>
      <c r="K11" s="706"/>
      <c r="L11" s="706"/>
      <c r="M11" s="706"/>
      <c r="N11" s="707"/>
    </row>
    <row r="12" spans="2:18" s="19" customFormat="1" ht="20.25" customHeight="1">
      <c r="B12" s="595"/>
      <c r="C12" s="596"/>
      <c r="D12" s="789"/>
      <c r="E12" s="679" t="s">
        <v>158</v>
      </c>
      <c r="F12" s="621" t="s">
        <v>157</v>
      </c>
      <c r="G12" s="621"/>
      <c r="H12" s="621"/>
      <c r="I12" s="760"/>
      <c r="J12" s="760"/>
      <c r="K12" s="760"/>
      <c r="L12" s="760"/>
      <c r="M12" s="760"/>
      <c r="N12" s="764"/>
      <c r="Q12" s="19" t="b">
        <v>0</v>
      </c>
      <c r="R12" s="19" t="b">
        <v>0</v>
      </c>
    </row>
    <row r="13" spans="2:18" s="19" customFormat="1" ht="20.25" customHeight="1">
      <c r="B13" s="595"/>
      <c r="C13" s="596"/>
      <c r="D13" s="789"/>
      <c r="E13" s="617"/>
      <c r="F13" s="621" t="s">
        <v>156</v>
      </c>
      <c r="G13" s="621"/>
      <c r="H13" s="621"/>
      <c r="I13" s="760"/>
      <c r="J13" s="760"/>
      <c r="K13" s="760"/>
      <c r="L13" s="760"/>
      <c r="M13" s="760"/>
      <c r="N13" s="764"/>
    </row>
    <row r="14" spans="2:18" s="19" customFormat="1" ht="20.25" customHeight="1">
      <c r="B14" s="595"/>
      <c r="C14" s="596"/>
      <c r="D14" s="789"/>
      <c r="E14" s="617"/>
      <c r="F14" s="621" t="s">
        <v>150</v>
      </c>
      <c r="G14" s="621"/>
      <c r="H14" s="621"/>
      <c r="I14" s="48"/>
      <c r="J14" s="46" t="s">
        <v>155</v>
      </c>
      <c r="K14" s="635"/>
      <c r="L14" s="633"/>
      <c r="M14" s="633"/>
      <c r="N14" s="636"/>
    </row>
    <row r="15" spans="2:18" s="19" customFormat="1" ht="20.25" customHeight="1">
      <c r="B15" s="595"/>
      <c r="C15" s="596"/>
      <c r="D15" s="789"/>
      <c r="E15" s="617"/>
      <c r="F15" s="621" t="s">
        <v>154</v>
      </c>
      <c r="G15" s="621"/>
      <c r="H15" s="621"/>
      <c r="I15" s="48" t="s">
        <v>153</v>
      </c>
      <c r="J15" s="760"/>
      <c r="K15" s="760"/>
      <c r="L15" s="760"/>
      <c r="M15" s="760"/>
      <c r="N15" s="764"/>
      <c r="Q15" s="19" t="b">
        <v>0</v>
      </c>
    </row>
    <row r="16" spans="2:18" s="19" customFormat="1" ht="20.25" customHeight="1">
      <c r="B16" s="595"/>
      <c r="C16" s="596"/>
      <c r="D16" s="789"/>
      <c r="E16" s="617"/>
      <c r="F16" s="621" t="s">
        <v>149</v>
      </c>
      <c r="G16" s="621"/>
      <c r="H16" s="621"/>
      <c r="I16" s="48"/>
      <c r="J16" s="45" t="s">
        <v>152</v>
      </c>
      <c r="K16" s="760"/>
      <c r="L16" s="761"/>
      <c r="M16" s="761"/>
      <c r="N16" s="762"/>
    </row>
    <row r="17" spans="2:14" s="19" customFormat="1" ht="20.25" customHeight="1">
      <c r="B17" s="595"/>
      <c r="C17" s="596"/>
      <c r="D17" s="789"/>
      <c r="E17" s="617"/>
      <c r="F17" s="621" t="s">
        <v>148</v>
      </c>
      <c r="G17" s="621"/>
      <c r="H17" s="621"/>
      <c r="I17" s="760"/>
      <c r="J17" s="760"/>
      <c r="K17" s="760"/>
      <c r="L17" s="760"/>
      <c r="M17" s="760"/>
      <c r="N17" s="764"/>
    </row>
    <row r="18" spans="2:14" s="19" customFormat="1" ht="20.25" customHeight="1">
      <c r="B18" s="595"/>
      <c r="C18" s="596"/>
      <c r="D18" s="789"/>
      <c r="E18" s="44"/>
      <c r="F18" s="44"/>
      <c r="G18" s="596" t="s">
        <v>147</v>
      </c>
      <c r="H18" s="406"/>
      <c r="I18" s="671" t="s">
        <v>593</v>
      </c>
      <c r="J18" s="672"/>
      <c r="K18" s="672"/>
      <c r="L18" s="672"/>
      <c r="M18" s="672"/>
      <c r="N18" s="673"/>
    </row>
    <row r="19" spans="2:14" s="19" customFormat="1" ht="20.25" customHeight="1">
      <c r="B19" s="595"/>
      <c r="C19" s="596"/>
      <c r="D19" s="789"/>
      <c r="E19" s="44"/>
      <c r="F19" s="44"/>
      <c r="G19" s="690"/>
      <c r="H19" s="691"/>
      <c r="I19" s="674"/>
      <c r="J19" s="675"/>
      <c r="K19" s="675"/>
      <c r="L19" s="675"/>
      <c r="M19" s="675"/>
      <c r="N19" s="676"/>
    </row>
    <row r="20" spans="2:14" s="19" customFormat="1" ht="20.25" customHeight="1">
      <c r="B20" s="595"/>
      <c r="C20" s="596"/>
      <c r="D20" s="789"/>
      <c r="E20" s="595" t="s">
        <v>240</v>
      </c>
      <c r="F20" s="677" t="s">
        <v>146</v>
      </c>
      <c r="G20" s="678"/>
      <c r="H20" s="679"/>
      <c r="I20" s="680"/>
      <c r="J20" s="681"/>
      <c r="K20" s="681"/>
      <c r="L20" s="681"/>
      <c r="M20" s="681"/>
      <c r="N20" s="682"/>
    </row>
    <row r="21" spans="2:14" s="19" customFormat="1" ht="15" customHeight="1">
      <c r="B21" s="595"/>
      <c r="C21" s="596"/>
      <c r="D21" s="789"/>
      <c r="E21" s="595"/>
      <c r="F21" s="403" t="s">
        <v>145</v>
      </c>
      <c r="G21" s="683"/>
      <c r="H21" s="404"/>
      <c r="I21" s="684" t="s">
        <v>444</v>
      </c>
      <c r="J21" s="685"/>
      <c r="K21" s="685"/>
      <c r="L21" s="685"/>
      <c r="M21" s="685"/>
      <c r="N21" s="686"/>
    </row>
    <row r="22" spans="2:14" s="19" customFormat="1" ht="30" customHeight="1">
      <c r="B22" s="595"/>
      <c r="C22" s="596"/>
      <c r="D22" s="789"/>
      <c r="E22" s="595"/>
      <c r="F22" s="405"/>
      <c r="G22" s="596"/>
      <c r="H22" s="406"/>
      <c r="I22" s="687"/>
      <c r="J22" s="688"/>
      <c r="K22" s="688"/>
      <c r="L22" s="688"/>
      <c r="M22" s="688"/>
      <c r="N22" s="689"/>
    </row>
    <row r="23" spans="2:14" s="19" customFormat="1" ht="15" customHeight="1">
      <c r="B23" s="595"/>
      <c r="C23" s="596"/>
      <c r="D23" s="789"/>
      <c r="E23" s="595"/>
      <c r="F23" s="187"/>
      <c r="G23" s="692" t="s">
        <v>144</v>
      </c>
      <c r="H23" s="693"/>
      <c r="I23" s="695" t="s">
        <v>241</v>
      </c>
      <c r="J23" s="696"/>
      <c r="K23" s="696"/>
      <c r="L23" s="696"/>
      <c r="M23" s="696"/>
      <c r="N23" s="697"/>
    </row>
    <row r="24" spans="2:14" s="19" customFormat="1" ht="27" customHeight="1">
      <c r="B24" s="595"/>
      <c r="C24" s="596"/>
      <c r="D24" s="789"/>
      <c r="E24" s="595"/>
      <c r="F24" s="187"/>
      <c r="G24" s="694"/>
      <c r="H24" s="406"/>
      <c r="I24" s="698"/>
      <c r="J24" s="699"/>
      <c r="K24" s="699"/>
      <c r="L24" s="699"/>
      <c r="M24" s="699"/>
      <c r="N24" s="700"/>
    </row>
    <row r="25" spans="2:14" s="19" customFormat="1" ht="27.6" customHeight="1">
      <c r="B25" s="595"/>
      <c r="C25" s="596"/>
      <c r="D25" s="789"/>
      <c r="E25" s="595"/>
      <c r="F25" s="187"/>
      <c r="G25" s="694"/>
      <c r="H25" s="406"/>
      <c r="I25" s="701" t="s">
        <v>580</v>
      </c>
      <c r="J25" s="702"/>
      <c r="K25" s="703"/>
      <c r="L25" s="704"/>
      <c r="M25" s="704"/>
      <c r="N25" s="705"/>
    </row>
    <row r="26" spans="2:14" s="19" customFormat="1" ht="27.6" customHeight="1">
      <c r="B26" s="595"/>
      <c r="C26" s="596"/>
      <c r="D26" s="789"/>
      <c r="E26" s="595"/>
      <c r="F26" s="187"/>
      <c r="G26" s="782" t="s">
        <v>578</v>
      </c>
      <c r="H26" s="404"/>
      <c r="I26" s="767" t="s">
        <v>574</v>
      </c>
      <c r="J26" s="768"/>
      <c r="K26" s="769"/>
      <c r="L26" s="770"/>
      <c r="M26" s="770"/>
      <c r="N26" s="771"/>
    </row>
    <row r="27" spans="2:14" s="19" customFormat="1" ht="27.6" customHeight="1">
      <c r="B27" s="595"/>
      <c r="C27" s="596"/>
      <c r="D27" s="789"/>
      <c r="E27" s="595"/>
      <c r="F27" s="187"/>
      <c r="G27" s="694"/>
      <c r="H27" s="406"/>
      <c r="I27" s="772" t="s">
        <v>575</v>
      </c>
      <c r="J27" s="773"/>
      <c r="K27" s="774"/>
      <c r="L27" s="775"/>
      <c r="M27" s="775"/>
      <c r="N27" s="776"/>
    </row>
    <row r="28" spans="2:14" s="19" customFormat="1" ht="27.6" customHeight="1">
      <c r="B28" s="595"/>
      <c r="C28" s="596"/>
      <c r="D28" s="789"/>
      <c r="E28" s="595"/>
      <c r="F28" s="187"/>
      <c r="G28" s="694"/>
      <c r="H28" s="406"/>
      <c r="I28" s="772" t="s">
        <v>577</v>
      </c>
      <c r="J28" s="773"/>
      <c r="K28" s="774"/>
      <c r="L28" s="775"/>
      <c r="M28" s="775"/>
      <c r="N28" s="776"/>
    </row>
    <row r="29" spans="2:14" s="19" customFormat="1" ht="27.6" customHeight="1">
      <c r="B29" s="595"/>
      <c r="C29" s="596"/>
      <c r="D29" s="789"/>
      <c r="E29" s="781"/>
      <c r="F29" s="188"/>
      <c r="G29" s="741"/>
      <c r="H29" s="408"/>
      <c r="I29" s="777" t="s">
        <v>576</v>
      </c>
      <c r="J29" s="778"/>
      <c r="K29" s="783"/>
      <c r="L29" s="784"/>
      <c r="M29" s="784"/>
      <c r="N29" s="785"/>
    </row>
    <row r="30" spans="2:14" s="19" customFormat="1" ht="20.25" customHeight="1">
      <c r="B30" s="595"/>
      <c r="C30" s="596"/>
      <c r="D30" s="789"/>
      <c r="E30" s="44"/>
      <c r="F30" s="44"/>
      <c r="G30" s="596" t="s">
        <v>147</v>
      </c>
      <c r="H30" s="406"/>
      <c r="I30" s="671" t="s">
        <v>593</v>
      </c>
      <c r="J30" s="672"/>
      <c r="K30" s="672"/>
      <c r="L30" s="672"/>
      <c r="M30" s="672"/>
      <c r="N30" s="673"/>
    </row>
    <row r="31" spans="2:14" s="19" customFormat="1" ht="20.25" customHeight="1">
      <c r="B31" s="595"/>
      <c r="C31" s="596"/>
      <c r="D31" s="789"/>
      <c r="E31" s="44"/>
      <c r="F31" s="44"/>
      <c r="G31" s="690"/>
      <c r="H31" s="691"/>
      <c r="I31" s="674"/>
      <c r="J31" s="675"/>
      <c r="K31" s="675"/>
      <c r="L31" s="675"/>
      <c r="M31" s="675"/>
      <c r="N31" s="676"/>
    </row>
    <row r="32" spans="2:14" s="19" customFormat="1" ht="20.25" customHeight="1">
      <c r="B32" s="595"/>
      <c r="C32" s="596"/>
      <c r="D32" s="789"/>
      <c r="E32" s="786" t="s">
        <v>389</v>
      </c>
      <c r="F32" s="677" t="s">
        <v>146</v>
      </c>
      <c r="G32" s="678"/>
      <c r="H32" s="679"/>
      <c r="I32" s="680"/>
      <c r="J32" s="681"/>
      <c r="K32" s="681"/>
      <c r="L32" s="681"/>
      <c r="M32" s="681"/>
      <c r="N32" s="682"/>
    </row>
    <row r="33" spans="2:14" s="19" customFormat="1" ht="15" customHeight="1">
      <c r="B33" s="595"/>
      <c r="C33" s="596"/>
      <c r="D33" s="789"/>
      <c r="E33" s="786"/>
      <c r="F33" s="403" t="s">
        <v>145</v>
      </c>
      <c r="G33" s="683"/>
      <c r="H33" s="404"/>
      <c r="I33" s="684" t="s">
        <v>444</v>
      </c>
      <c r="J33" s="685"/>
      <c r="K33" s="685"/>
      <c r="L33" s="685"/>
      <c r="M33" s="685"/>
      <c r="N33" s="686"/>
    </row>
    <row r="34" spans="2:14" s="19" customFormat="1" ht="30" customHeight="1">
      <c r="B34" s="595"/>
      <c r="C34" s="596"/>
      <c r="D34" s="789"/>
      <c r="E34" s="786"/>
      <c r="F34" s="405"/>
      <c r="G34" s="596"/>
      <c r="H34" s="406"/>
      <c r="I34" s="687"/>
      <c r="J34" s="688"/>
      <c r="K34" s="688"/>
      <c r="L34" s="688"/>
      <c r="M34" s="688"/>
      <c r="N34" s="689"/>
    </row>
    <row r="35" spans="2:14" s="19" customFormat="1" ht="15" customHeight="1">
      <c r="B35" s="595"/>
      <c r="C35" s="596"/>
      <c r="D35" s="789"/>
      <c r="E35" s="786"/>
      <c r="F35" s="187"/>
      <c r="G35" s="692" t="s">
        <v>144</v>
      </c>
      <c r="H35" s="693"/>
      <c r="I35" s="695" t="s">
        <v>241</v>
      </c>
      <c r="J35" s="696"/>
      <c r="K35" s="696"/>
      <c r="L35" s="696"/>
      <c r="M35" s="696"/>
      <c r="N35" s="697"/>
    </row>
    <row r="36" spans="2:14" s="19" customFormat="1" ht="27" customHeight="1">
      <c r="B36" s="595"/>
      <c r="C36" s="596"/>
      <c r="D36" s="789"/>
      <c r="E36" s="786"/>
      <c r="F36" s="187"/>
      <c r="G36" s="694"/>
      <c r="H36" s="406"/>
      <c r="I36" s="698"/>
      <c r="J36" s="699"/>
      <c r="K36" s="699"/>
      <c r="L36" s="699"/>
      <c r="M36" s="699"/>
      <c r="N36" s="700"/>
    </row>
    <row r="37" spans="2:14" s="19" customFormat="1" ht="27.6" customHeight="1">
      <c r="B37" s="595"/>
      <c r="C37" s="596"/>
      <c r="D37" s="789"/>
      <c r="E37" s="786"/>
      <c r="F37" s="187"/>
      <c r="G37" s="694"/>
      <c r="H37" s="406"/>
      <c r="I37" s="701" t="s">
        <v>580</v>
      </c>
      <c r="J37" s="702"/>
      <c r="K37" s="703"/>
      <c r="L37" s="704"/>
      <c r="M37" s="704"/>
      <c r="N37" s="705"/>
    </row>
    <row r="38" spans="2:14" s="19" customFormat="1" ht="27.6" customHeight="1">
      <c r="B38" s="595"/>
      <c r="C38" s="596"/>
      <c r="D38" s="789"/>
      <c r="E38" s="786"/>
      <c r="F38" s="187"/>
      <c r="G38" s="782" t="s">
        <v>578</v>
      </c>
      <c r="H38" s="404"/>
      <c r="I38" s="767" t="s">
        <v>574</v>
      </c>
      <c r="J38" s="768"/>
      <c r="K38" s="769"/>
      <c r="L38" s="770"/>
      <c r="M38" s="770"/>
      <c r="N38" s="771"/>
    </row>
    <row r="39" spans="2:14" s="19" customFormat="1" ht="27.6" customHeight="1">
      <c r="B39" s="595"/>
      <c r="C39" s="596"/>
      <c r="D39" s="789"/>
      <c r="E39" s="786"/>
      <c r="F39" s="187"/>
      <c r="G39" s="694"/>
      <c r="H39" s="406"/>
      <c r="I39" s="772" t="s">
        <v>575</v>
      </c>
      <c r="J39" s="773"/>
      <c r="K39" s="774"/>
      <c r="L39" s="775"/>
      <c r="M39" s="775"/>
      <c r="N39" s="776"/>
    </row>
    <row r="40" spans="2:14" s="19" customFormat="1" ht="27.6" customHeight="1">
      <c r="B40" s="595"/>
      <c r="C40" s="596"/>
      <c r="D40" s="789"/>
      <c r="E40" s="786"/>
      <c r="F40" s="187"/>
      <c r="G40" s="694"/>
      <c r="H40" s="406"/>
      <c r="I40" s="772" t="s">
        <v>577</v>
      </c>
      <c r="J40" s="773"/>
      <c r="K40" s="774"/>
      <c r="L40" s="775"/>
      <c r="M40" s="775"/>
      <c r="N40" s="776"/>
    </row>
    <row r="41" spans="2:14" s="19" customFormat="1" ht="27.6" customHeight="1">
      <c r="B41" s="595"/>
      <c r="C41" s="596"/>
      <c r="D41" s="789"/>
      <c r="E41" s="786"/>
      <c r="F41" s="188"/>
      <c r="G41" s="741"/>
      <c r="H41" s="408"/>
      <c r="I41" s="777" t="s">
        <v>576</v>
      </c>
      <c r="J41" s="778"/>
      <c r="K41" s="783"/>
      <c r="L41" s="784"/>
      <c r="M41" s="784"/>
      <c r="N41" s="785"/>
    </row>
    <row r="42" spans="2:14" s="19" customFormat="1" ht="20.25" customHeight="1">
      <c r="B42" s="595"/>
      <c r="C42" s="596"/>
      <c r="D42" s="789"/>
      <c r="E42" s="787" t="s">
        <v>470</v>
      </c>
      <c r="F42" s="44"/>
      <c r="G42" s="596" t="s">
        <v>147</v>
      </c>
      <c r="H42" s="406"/>
      <c r="I42" s="671" t="s">
        <v>593</v>
      </c>
      <c r="J42" s="672"/>
      <c r="K42" s="672"/>
      <c r="L42" s="672"/>
      <c r="M42" s="672"/>
      <c r="N42" s="673"/>
    </row>
    <row r="43" spans="2:14" s="19" customFormat="1" ht="20.25" customHeight="1">
      <c r="B43" s="595"/>
      <c r="C43" s="596"/>
      <c r="D43" s="789"/>
      <c r="E43" s="595"/>
      <c r="F43" s="44"/>
      <c r="G43" s="690"/>
      <c r="H43" s="691"/>
      <c r="I43" s="674"/>
      <c r="J43" s="675"/>
      <c r="K43" s="675"/>
      <c r="L43" s="675"/>
      <c r="M43" s="675"/>
      <c r="N43" s="676"/>
    </row>
    <row r="44" spans="2:14" s="19" customFormat="1" ht="20.25" customHeight="1">
      <c r="B44" s="595"/>
      <c r="C44" s="596"/>
      <c r="D44" s="789"/>
      <c r="E44" s="595"/>
      <c r="F44" s="677" t="s">
        <v>146</v>
      </c>
      <c r="G44" s="678"/>
      <c r="H44" s="679"/>
      <c r="I44" s="680"/>
      <c r="J44" s="681"/>
      <c r="K44" s="681"/>
      <c r="L44" s="681"/>
      <c r="M44" s="681"/>
      <c r="N44" s="682"/>
    </row>
    <row r="45" spans="2:14" s="19" customFormat="1" ht="15" customHeight="1">
      <c r="B45" s="595"/>
      <c r="C45" s="596"/>
      <c r="D45" s="789"/>
      <c r="E45" s="595"/>
      <c r="F45" s="403" t="s">
        <v>145</v>
      </c>
      <c r="G45" s="683"/>
      <c r="H45" s="404"/>
      <c r="I45" s="684" t="s">
        <v>444</v>
      </c>
      <c r="J45" s="685"/>
      <c r="K45" s="685"/>
      <c r="L45" s="685"/>
      <c r="M45" s="685"/>
      <c r="N45" s="686"/>
    </row>
    <row r="46" spans="2:14" s="19" customFormat="1" ht="30" customHeight="1">
      <c r="B46" s="595"/>
      <c r="C46" s="596"/>
      <c r="D46" s="789"/>
      <c r="E46" s="595"/>
      <c r="F46" s="405"/>
      <c r="G46" s="596"/>
      <c r="H46" s="406"/>
      <c r="I46" s="687"/>
      <c r="J46" s="688"/>
      <c r="K46" s="688"/>
      <c r="L46" s="688"/>
      <c r="M46" s="688"/>
      <c r="N46" s="689"/>
    </row>
    <row r="47" spans="2:14" s="19" customFormat="1" ht="15" customHeight="1">
      <c r="B47" s="595"/>
      <c r="C47" s="596"/>
      <c r="D47" s="789"/>
      <c r="E47" s="595"/>
      <c r="F47" s="187"/>
      <c r="G47" s="692" t="s">
        <v>144</v>
      </c>
      <c r="H47" s="693"/>
      <c r="I47" s="695" t="s">
        <v>241</v>
      </c>
      <c r="J47" s="696"/>
      <c r="K47" s="696"/>
      <c r="L47" s="696"/>
      <c r="M47" s="696"/>
      <c r="N47" s="697"/>
    </row>
    <row r="48" spans="2:14" s="19" customFormat="1" ht="27" customHeight="1">
      <c r="B48" s="595"/>
      <c r="C48" s="596"/>
      <c r="D48" s="789"/>
      <c r="E48" s="595"/>
      <c r="F48" s="187"/>
      <c r="G48" s="694"/>
      <c r="H48" s="406"/>
      <c r="I48" s="698"/>
      <c r="J48" s="699"/>
      <c r="K48" s="699"/>
      <c r="L48" s="699"/>
      <c r="M48" s="699"/>
      <c r="N48" s="700"/>
    </row>
    <row r="49" spans="2:14" s="19" customFormat="1" ht="27.6" customHeight="1">
      <c r="B49" s="595"/>
      <c r="C49" s="596"/>
      <c r="D49" s="789"/>
      <c r="E49" s="595"/>
      <c r="F49" s="187"/>
      <c r="G49" s="694"/>
      <c r="H49" s="406"/>
      <c r="I49" s="701" t="s">
        <v>580</v>
      </c>
      <c r="J49" s="702"/>
      <c r="K49" s="703"/>
      <c r="L49" s="704"/>
      <c r="M49" s="704"/>
      <c r="N49" s="705"/>
    </row>
    <row r="50" spans="2:14" s="19" customFormat="1" ht="27.6" customHeight="1">
      <c r="B50" s="595"/>
      <c r="C50" s="596"/>
      <c r="D50" s="789"/>
      <c r="E50" s="595"/>
      <c r="F50" s="187"/>
      <c r="G50" s="782" t="s">
        <v>578</v>
      </c>
      <c r="H50" s="404"/>
      <c r="I50" s="767" t="s">
        <v>574</v>
      </c>
      <c r="J50" s="768"/>
      <c r="K50" s="769"/>
      <c r="L50" s="770"/>
      <c r="M50" s="770"/>
      <c r="N50" s="771"/>
    </row>
    <row r="51" spans="2:14" s="19" customFormat="1" ht="27.6" customHeight="1">
      <c r="B51" s="595"/>
      <c r="C51" s="596"/>
      <c r="D51" s="789"/>
      <c r="E51" s="595"/>
      <c r="F51" s="187"/>
      <c r="G51" s="694"/>
      <c r="H51" s="406"/>
      <c r="I51" s="772" t="s">
        <v>575</v>
      </c>
      <c r="J51" s="773"/>
      <c r="K51" s="774"/>
      <c r="L51" s="775"/>
      <c r="M51" s="775"/>
      <c r="N51" s="776"/>
    </row>
    <row r="52" spans="2:14" s="19" customFormat="1" ht="27.6" customHeight="1">
      <c r="B52" s="595"/>
      <c r="C52" s="596"/>
      <c r="D52" s="789"/>
      <c r="E52" s="595"/>
      <c r="F52" s="187"/>
      <c r="G52" s="694"/>
      <c r="H52" s="406"/>
      <c r="I52" s="772" t="s">
        <v>577</v>
      </c>
      <c r="J52" s="773"/>
      <c r="K52" s="774"/>
      <c r="L52" s="775"/>
      <c r="M52" s="775"/>
      <c r="N52" s="776"/>
    </row>
    <row r="53" spans="2:14" s="19" customFormat="1" ht="27.6" customHeight="1">
      <c r="B53" s="595"/>
      <c r="C53" s="596"/>
      <c r="D53" s="789"/>
      <c r="E53" s="781"/>
      <c r="F53" s="188"/>
      <c r="G53" s="741"/>
      <c r="H53" s="408"/>
      <c r="I53" s="777" t="s">
        <v>576</v>
      </c>
      <c r="J53" s="778"/>
      <c r="K53" s="783"/>
      <c r="L53" s="784"/>
      <c r="M53" s="784"/>
      <c r="N53" s="785"/>
    </row>
    <row r="54" spans="2:14" s="19" customFormat="1" ht="20.25" customHeight="1">
      <c r="B54" s="595"/>
      <c r="C54" s="596"/>
      <c r="D54" s="789"/>
      <c r="E54" s="787" t="s">
        <v>471</v>
      </c>
      <c r="F54" s="44"/>
      <c r="G54" s="596" t="s">
        <v>147</v>
      </c>
      <c r="H54" s="406"/>
      <c r="I54" s="733" t="s">
        <v>593</v>
      </c>
      <c r="J54" s="734"/>
      <c r="K54" s="734"/>
      <c r="L54" s="734"/>
      <c r="M54" s="734"/>
      <c r="N54" s="735"/>
    </row>
    <row r="55" spans="2:14" s="19" customFormat="1" ht="20.25" customHeight="1">
      <c r="B55" s="595"/>
      <c r="C55" s="596"/>
      <c r="D55" s="789"/>
      <c r="E55" s="595"/>
      <c r="F55" s="44"/>
      <c r="G55" s="690"/>
      <c r="H55" s="691"/>
      <c r="I55" s="674"/>
      <c r="J55" s="675"/>
      <c r="K55" s="675"/>
      <c r="L55" s="675"/>
      <c r="M55" s="675"/>
      <c r="N55" s="676"/>
    </row>
    <row r="56" spans="2:14" s="19" customFormat="1" ht="20.25" customHeight="1">
      <c r="B56" s="595"/>
      <c r="C56" s="596"/>
      <c r="D56" s="789"/>
      <c r="E56" s="595"/>
      <c r="F56" s="677" t="s">
        <v>146</v>
      </c>
      <c r="G56" s="678"/>
      <c r="H56" s="679"/>
      <c r="I56" s="680"/>
      <c r="J56" s="681"/>
      <c r="K56" s="681"/>
      <c r="L56" s="681"/>
      <c r="M56" s="681"/>
      <c r="N56" s="682"/>
    </row>
    <row r="57" spans="2:14" s="19" customFormat="1" ht="15" customHeight="1">
      <c r="B57" s="595"/>
      <c r="C57" s="596"/>
      <c r="D57" s="789"/>
      <c r="E57" s="595"/>
      <c r="F57" s="403" t="s">
        <v>145</v>
      </c>
      <c r="G57" s="683"/>
      <c r="H57" s="404"/>
      <c r="I57" s="684" t="s">
        <v>444</v>
      </c>
      <c r="J57" s="685"/>
      <c r="K57" s="685"/>
      <c r="L57" s="685"/>
      <c r="M57" s="685"/>
      <c r="N57" s="686"/>
    </row>
    <row r="58" spans="2:14" s="19" customFormat="1" ht="30" customHeight="1">
      <c r="B58" s="595"/>
      <c r="C58" s="596"/>
      <c r="D58" s="789"/>
      <c r="E58" s="595"/>
      <c r="F58" s="405"/>
      <c r="G58" s="596"/>
      <c r="H58" s="406"/>
      <c r="I58" s="687"/>
      <c r="J58" s="688"/>
      <c r="K58" s="688"/>
      <c r="L58" s="688"/>
      <c r="M58" s="688"/>
      <c r="N58" s="689"/>
    </row>
    <row r="59" spans="2:14" s="19" customFormat="1" ht="15" customHeight="1">
      <c r="B59" s="595"/>
      <c r="C59" s="596"/>
      <c r="D59" s="789"/>
      <c r="E59" s="595"/>
      <c r="F59" s="187"/>
      <c r="G59" s="692" t="s">
        <v>144</v>
      </c>
      <c r="H59" s="693"/>
      <c r="I59" s="695" t="s">
        <v>241</v>
      </c>
      <c r="J59" s="696"/>
      <c r="K59" s="696"/>
      <c r="L59" s="696"/>
      <c r="M59" s="696"/>
      <c r="N59" s="697"/>
    </row>
    <row r="60" spans="2:14" s="19" customFormat="1" ht="27" customHeight="1">
      <c r="B60" s="595"/>
      <c r="C60" s="596"/>
      <c r="D60" s="789"/>
      <c r="E60" s="595"/>
      <c r="F60" s="187"/>
      <c r="G60" s="694"/>
      <c r="H60" s="406"/>
      <c r="I60" s="698"/>
      <c r="J60" s="699"/>
      <c r="K60" s="699"/>
      <c r="L60" s="699"/>
      <c r="M60" s="699"/>
      <c r="N60" s="700"/>
    </row>
    <row r="61" spans="2:14" s="19" customFormat="1" ht="27.6" customHeight="1">
      <c r="B61" s="595"/>
      <c r="C61" s="596"/>
      <c r="D61" s="789"/>
      <c r="E61" s="595"/>
      <c r="F61" s="187"/>
      <c r="G61" s="694"/>
      <c r="H61" s="406"/>
      <c r="I61" s="701" t="s">
        <v>580</v>
      </c>
      <c r="J61" s="702"/>
      <c r="K61" s="703"/>
      <c r="L61" s="704"/>
      <c r="M61" s="704"/>
      <c r="N61" s="705"/>
    </row>
    <row r="62" spans="2:14" s="19" customFormat="1" ht="27.6" customHeight="1">
      <c r="B62" s="595"/>
      <c r="C62" s="596"/>
      <c r="D62" s="789"/>
      <c r="E62" s="595"/>
      <c r="F62" s="187"/>
      <c r="G62" s="782" t="s">
        <v>578</v>
      </c>
      <c r="H62" s="404"/>
      <c r="I62" s="767" t="s">
        <v>574</v>
      </c>
      <c r="J62" s="768"/>
      <c r="K62" s="769"/>
      <c r="L62" s="770"/>
      <c r="M62" s="770"/>
      <c r="N62" s="771"/>
    </row>
    <row r="63" spans="2:14" s="19" customFormat="1" ht="27.6" customHeight="1">
      <c r="B63" s="595"/>
      <c r="C63" s="596"/>
      <c r="D63" s="789"/>
      <c r="E63" s="595"/>
      <c r="F63" s="187"/>
      <c r="G63" s="694"/>
      <c r="H63" s="406"/>
      <c r="I63" s="772" t="s">
        <v>575</v>
      </c>
      <c r="J63" s="773"/>
      <c r="K63" s="774"/>
      <c r="L63" s="775"/>
      <c r="M63" s="775"/>
      <c r="N63" s="776"/>
    </row>
    <row r="64" spans="2:14" s="19" customFormat="1" ht="27.6" customHeight="1">
      <c r="B64" s="595"/>
      <c r="C64" s="596"/>
      <c r="D64" s="789"/>
      <c r="E64" s="595"/>
      <c r="F64" s="187"/>
      <c r="G64" s="694"/>
      <c r="H64" s="406"/>
      <c r="I64" s="772" t="s">
        <v>577</v>
      </c>
      <c r="J64" s="773"/>
      <c r="K64" s="774"/>
      <c r="L64" s="775"/>
      <c r="M64" s="775"/>
      <c r="N64" s="776"/>
    </row>
    <row r="65" spans="1:14" s="19" customFormat="1" ht="27.6" customHeight="1">
      <c r="B65" s="595"/>
      <c r="C65" s="596"/>
      <c r="D65" s="789"/>
      <c r="E65" s="781"/>
      <c r="F65" s="188"/>
      <c r="G65" s="741"/>
      <c r="H65" s="408"/>
      <c r="I65" s="777" t="s">
        <v>576</v>
      </c>
      <c r="J65" s="778"/>
      <c r="K65" s="783"/>
      <c r="L65" s="784"/>
      <c r="M65" s="784"/>
      <c r="N65" s="785"/>
    </row>
    <row r="66" spans="1:14" s="19" customFormat="1" ht="20.25" customHeight="1">
      <c r="B66" s="595"/>
      <c r="C66" s="596"/>
      <c r="D66" s="789"/>
      <c r="E66" s="787" t="s">
        <v>472</v>
      </c>
      <c r="F66" s="44"/>
      <c r="G66" s="683" t="s">
        <v>147</v>
      </c>
      <c r="H66" s="404"/>
      <c r="I66" s="733" t="s">
        <v>593</v>
      </c>
      <c r="J66" s="734"/>
      <c r="K66" s="734"/>
      <c r="L66" s="734"/>
      <c r="M66" s="734"/>
      <c r="N66" s="735"/>
    </row>
    <row r="67" spans="1:14" s="19" customFormat="1" ht="20.25" customHeight="1">
      <c r="B67" s="595"/>
      <c r="C67" s="596"/>
      <c r="D67" s="789"/>
      <c r="E67" s="595"/>
      <c r="F67" s="44"/>
      <c r="G67" s="732"/>
      <c r="H67" s="408"/>
      <c r="I67" s="674"/>
      <c r="J67" s="736"/>
      <c r="K67" s="736"/>
      <c r="L67" s="736"/>
      <c r="M67" s="736"/>
      <c r="N67" s="737"/>
    </row>
    <row r="68" spans="1:14" s="19" customFormat="1" ht="20.25" customHeight="1">
      <c r="B68" s="595"/>
      <c r="C68" s="596"/>
      <c r="D68" s="789"/>
      <c r="E68" s="595"/>
      <c r="F68" s="677" t="s">
        <v>146</v>
      </c>
      <c r="G68" s="678"/>
      <c r="H68" s="679"/>
      <c r="I68" s="680"/>
      <c r="J68" s="681"/>
      <c r="K68" s="681"/>
      <c r="L68" s="681"/>
      <c r="M68" s="681"/>
      <c r="N68" s="682"/>
    </row>
    <row r="69" spans="1:14" s="19" customFormat="1" ht="15" customHeight="1">
      <c r="B69" s="595"/>
      <c r="C69" s="596"/>
      <c r="D69" s="789"/>
      <c r="E69" s="595"/>
      <c r="F69" s="403" t="s">
        <v>145</v>
      </c>
      <c r="G69" s="683"/>
      <c r="H69" s="404"/>
      <c r="I69" s="738" t="s">
        <v>444</v>
      </c>
      <c r="J69" s="739"/>
      <c r="K69" s="739"/>
      <c r="L69" s="739"/>
      <c r="M69" s="739"/>
      <c r="N69" s="740"/>
    </row>
    <row r="70" spans="1:14" s="19" customFormat="1" ht="30" customHeight="1">
      <c r="B70" s="595"/>
      <c r="C70" s="596"/>
      <c r="D70" s="789"/>
      <c r="E70" s="595"/>
      <c r="F70" s="405"/>
      <c r="G70" s="596"/>
      <c r="H70" s="406"/>
      <c r="I70" s="687"/>
      <c r="J70" s="688"/>
      <c r="K70" s="688"/>
      <c r="L70" s="688"/>
      <c r="M70" s="688"/>
      <c r="N70" s="689"/>
    </row>
    <row r="71" spans="1:14" s="19" customFormat="1" ht="15" customHeight="1">
      <c r="B71" s="595"/>
      <c r="C71" s="596"/>
      <c r="D71" s="789"/>
      <c r="E71" s="595"/>
      <c r="F71" s="187"/>
      <c r="G71" s="692" t="s">
        <v>144</v>
      </c>
      <c r="H71" s="693"/>
      <c r="I71" s="695" t="s">
        <v>241</v>
      </c>
      <c r="J71" s="696"/>
      <c r="K71" s="696"/>
      <c r="L71" s="696"/>
      <c r="M71" s="696"/>
      <c r="N71" s="697"/>
    </row>
    <row r="72" spans="1:14" s="19" customFormat="1" ht="27" customHeight="1">
      <c r="B72" s="595"/>
      <c r="C72" s="596"/>
      <c r="D72" s="789"/>
      <c r="E72" s="595"/>
      <c r="F72" s="187"/>
      <c r="G72" s="694"/>
      <c r="H72" s="406"/>
      <c r="I72" s="698"/>
      <c r="J72" s="699"/>
      <c r="K72" s="699"/>
      <c r="L72" s="699"/>
      <c r="M72" s="699"/>
      <c r="N72" s="700"/>
    </row>
    <row r="73" spans="1:14" s="19" customFormat="1" ht="27.6" customHeight="1">
      <c r="B73" s="595"/>
      <c r="C73" s="596"/>
      <c r="D73" s="789"/>
      <c r="E73" s="595"/>
      <c r="F73" s="187"/>
      <c r="G73" s="741"/>
      <c r="H73" s="408"/>
      <c r="I73" s="742" t="s">
        <v>580</v>
      </c>
      <c r="J73" s="743"/>
      <c r="K73" s="744"/>
      <c r="L73" s="745"/>
      <c r="M73" s="745"/>
      <c r="N73" s="746"/>
    </row>
    <row r="74" spans="1:14" s="19" customFormat="1" ht="27.6" customHeight="1">
      <c r="B74" s="595"/>
      <c r="C74" s="596"/>
      <c r="D74" s="789"/>
      <c r="E74" s="595"/>
      <c r="F74" s="187"/>
      <c r="G74" s="694" t="s">
        <v>578</v>
      </c>
      <c r="H74" s="406"/>
      <c r="I74" s="792" t="s">
        <v>574</v>
      </c>
      <c r="J74" s="793"/>
      <c r="K74" s="794"/>
      <c r="L74" s="795"/>
      <c r="M74" s="795"/>
      <c r="N74" s="796"/>
    </row>
    <row r="75" spans="1:14" s="19" customFormat="1" ht="27.6" customHeight="1">
      <c r="B75" s="595"/>
      <c r="C75" s="596"/>
      <c r="D75" s="789"/>
      <c r="E75" s="595"/>
      <c r="F75" s="187"/>
      <c r="G75" s="694"/>
      <c r="H75" s="406"/>
      <c r="I75" s="772" t="s">
        <v>575</v>
      </c>
      <c r="J75" s="773"/>
      <c r="K75" s="774"/>
      <c r="L75" s="775"/>
      <c r="M75" s="775"/>
      <c r="N75" s="776"/>
    </row>
    <row r="76" spans="1:14" s="19" customFormat="1" ht="27.6" customHeight="1">
      <c r="B76" s="595"/>
      <c r="C76" s="596"/>
      <c r="D76" s="789"/>
      <c r="E76" s="595"/>
      <c r="F76" s="187"/>
      <c r="G76" s="694"/>
      <c r="H76" s="406"/>
      <c r="I76" s="772" t="s">
        <v>577</v>
      </c>
      <c r="J76" s="773"/>
      <c r="K76" s="774"/>
      <c r="L76" s="775"/>
      <c r="M76" s="775"/>
      <c r="N76" s="776"/>
    </row>
    <row r="77" spans="1:14" s="19" customFormat="1" ht="27.6" customHeight="1" thickBot="1">
      <c r="B77" s="585"/>
      <c r="C77" s="586"/>
      <c r="D77" s="790"/>
      <c r="E77" s="585"/>
      <c r="F77" s="189"/>
      <c r="G77" s="791"/>
      <c r="H77" s="587"/>
      <c r="I77" s="797" t="s">
        <v>576</v>
      </c>
      <c r="J77" s="798"/>
      <c r="K77" s="799"/>
      <c r="L77" s="800"/>
      <c r="M77" s="800"/>
      <c r="N77" s="801"/>
    </row>
    <row r="78" spans="1:14" s="19" customFormat="1" ht="18" customHeight="1">
      <c r="B78" s="79"/>
      <c r="C78" s="79"/>
      <c r="D78" s="79"/>
      <c r="E78" s="151"/>
      <c r="F78" s="153"/>
      <c r="G78" s="147"/>
      <c r="H78" s="147"/>
      <c r="I78" s="152"/>
      <c r="J78" s="152"/>
      <c r="K78" s="154"/>
      <c r="L78" s="154"/>
      <c r="M78" s="154"/>
      <c r="N78" s="154"/>
    </row>
    <row r="79" spans="1:14" s="193" customFormat="1">
      <c r="A79" s="190"/>
      <c r="B79" s="190" t="s">
        <v>390</v>
      </c>
      <c r="C79" s="191"/>
      <c r="D79" s="191"/>
      <c r="E79" s="191"/>
      <c r="F79" s="8"/>
      <c r="G79" s="192"/>
      <c r="H79" s="192"/>
      <c r="I79" s="192"/>
      <c r="J79" s="192"/>
      <c r="K79" s="192"/>
      <c r="L79" s="192"/>
      <c r="M79" s="192"/>
      <c r="N79" s="192"/>
    </row>
    <row r="80" spans="1:14" ht="14.25" thickBot="1"/>
    <row r="81" spans="1:14" ht="25.5" customHeight="1">
      <c r="A81" s="194"/>
      <c r="B81" s="711" t="s">
        <v>391</v>
      </c>
      <c r="C81" s="712"/>
      <c r="D81" s="713"/>
      <c r="E81" s="195"/>
      <c r="F81" s="196"/>
      <c r="G81" s="196"/>
      <c r="H81" s="196"/>
      <c r="I81" s="197"/>
      <c r="J81" s="723"/>
      <c r="K81" s="724"/>
      <c r="L81" s="724"/>
      <c r="M81" s="724"/>
      <c r="N81" s="725"/>
    </row>
    <row r="82" spans="1:14" ht="25.5" customHeight="1">
      <c r="A82" s="194"/>
      <c r="B82" s="714" t="s">
        <v>392</v>
      </c>
      <c r="C82" s="715"/>
      <c r="D82" s="716"/>
      <c r="E82" s="726"/>
      <c r="F82" s="727"/>
      <c r="G82" s="727"/>
      <c r="H82" s="727"/>
      <c r="I82" s="727"/>
      <c r="J82" s="727"/>
      <c r="K82" s="727"/>
      <c r="L82" s="727"/>
      <c r="M82" s="727"/>
      <c r="N82" s="728"/>
    </row>
    <row r="83" spans="1:14" ht="25.5" customHeight="1">
      <c r="A83" s="194"/>
      <c r="B83" s="717" t="s">
        <v>393</v>
      </c>
      <c r="C83" s="718"/>
      <c r="D83" s="719"/>
      <c r="E83" s="198"/>
      <c r="F83" s="199"/>
      <c r="G83" s="199"/>
      <c r="H83" s="199"/>
      <c r="I83" s="199"/>
      <c r="J83" s="199"/>
      <c r="K83" s="199"/>
      <c r="L83" s="199"/>
      <c r="M83" s="199"/>
      <c r="N83" s="200"/>
    </row>
    <row r="84" spans="1:14" ht="25.5" customHeight="1" thickBot="1">
      <c r="A84" s="194"/>
      <c r="B84" s="720" t="s">
        <v>392</v>
      </c>
      <c r="C84" s="721"/>
      <c r="D84" s="722"/>
      <c r="E84" s="729"/>
      <c r="F84" s="730"/>
      <c r="G84" s="730"/>
      <c r="H84" s="730"/>
      <c r="I84" s="730"/>
      <c r="J84" s="730"/>
      <c r="K84" s="730"/>
      <c r="L84" s="730"/>
      <c r="M84" s="730"/>
      <c r="N84" s="731"/>
    </row>
  </sheetData>
  <mergeCells count="151">
    <mergeCell ref="I70:N70"/>
    <mergeCell ref="I77:J77"/>
    <mergeCell ref="K77:N77"/>
    <mergeCell ref="I41:J41"/>
    <mergeCell ref="K41:N41"/>
    <mergeCell ref="I44:N44"/>
    <mergeCell ref="I45:N45"/>
    <mergeCell ref="I46:N46"/>
    <mergeCell ref="I51:J51"/>
    <mergeCell ref="K51:N51"/>
    <mergeCell ref="I52:J52"/>
    <mergeCell ref="K52:N52"/>
    <mergeCell ref="I43:N43"/>
    <mergeCell ref="I76:J76"/>
    <mergeCell ref="K76:N76"/>
    <mergeCell ref="I31:N31"/>
    <mergeCell ref="I32:N32"/>
    <mergeCell ref="I33:N33"/>
    <mergeCell ref="I34:N34"/>
    <mergeCell ref="I38:J38"/>
    <mergeCell ref="K38:N38"/>
    <mergeCell ref="I39:J39"/>
    <mergeCell ref="K39:N39"/>
    <mergeCell ref="I40:J40"/>
    <mergeCell ref="K40:N40"/>
    <mergeCell ref="I25:J25"/>
    <mergeCell ref="K25:N25"/>
    <mergeCell ref="I26:J26"/>
    <mergeCell ref="K26:N26"/>
    <mergeCell ref="I27:J27"/>
    <mergeCell ref="K27:N27"/>
    <mergeCell ref="I28:J28"/>
    <mergeCell ref="K28:N28"/>
    <mergeCell ref="I29:J29"/>
    <mergeCell ref="K29:N29"/>
    <mergeCell ref="G18:H19"/>
    <mergeCell ref="I18:N18"/>
    <mergeCell ref="I19:N19"/>
    <mergeCell ref="F20:H20"/>
    <mergeCell ref="I20:N20"/>
    <mergeCell ref="F21:H22"/>
    <mergeCell ref="I21:N21"/>
    <mergeCell ref="I22:N22"/>
    <mergeCell ref="I23:N24"/>
    <mergeCell ref="F10:H11"/>
    <mergeCell ref="I10:N10"/>
    <mergeCell ref="I11:N11"/>
    <mergeCell ref="E12:E17"/>
    <mergeCell ref="F12:H12"/>
    <mergeCell ref="I12:N12"/>
    <mergeCell ref="F13:H13"/>
    <mergeCell ref="I13:N13"/>
    <mergeCell ref="F14:H14"/>
    <mergeCell ref="K14:N14"/>
    <mergeCell ref="F15:H15"/>
    <mergeCell ref="J15:N15"/>
    <mergeCell ref="F16:H16"/>
    <mergeCell ref="K16:N16"/>
    <mergeCell ref="F17:H17"/>
    <mergeCell ref="I17:N17"/>
    <mergeCell ref="F5:H5"/>
    <mergeCell ref="I5:K5"/>
    <mergeCell ref="M5:N5"/>
    <mergeCell ref="F6:H6"/>
    <mergeCell ref="I6:N6"/>
    <mergeCell ref="F7:H7"/>
    <mergeCell ref="I7:N7"/>
    <mergeCell ref="F8:H9"/>
    <mergeCell ref="I8:N8"/>
    <mergeCell ref="I9:N9"/>
    <mergeCell ref="B2:D77"/>
    <mergeCell ref="E20:E29"/>
    <mergeCell ref="G23:H25"/>
    <mergeCell ref="G26:H29"/>
    <mergeCell ref="G30:H31"/>
    <mergeCell ref="I30:N30"/>
    <mergeCell ref="E32:E41"/>
    <mergeCell ref="F32:H32"/>
    <mergeCell ref="F33:H34"/>
    <mergeCell ref="G35:H37"/>
    <mergeCell ref="I35:N36"/>
    <mergeCell ref="I37:J37"/>
    <mergeCell ref="K37:N37"/>
    <mergeCell ref="G38:H41"/>
    <mergeCell ref="E42:E53"/>
    <mergeCell ref="G42:H43"/>
    <mergeCell ref="I42:N42"/>
    <mergeCell ref="E2:E11"/>
    <mergeCell ref="F2:H2"/>
    <mergeCell ref="I2:N2"/>
    <mergeCell ref="F3:H3"/>
    <mergeCell ref="I3:N3"/>
    <mergeCell ref="F4:H4"/>
    <mergeCell ref="J4:N4"/>
    <mergeCell ref="F44:H44"/>
    <mergeCell ref="F45:H46"/>
    <mergeCell ref="G47:H49"/>
    <mergeCell ref="I47:N48"/>
    <mergeCell ref="I49:J49"/>
    <mergeCell ref="K49:N49"/>
    <mergeCell ref="G50:H53"/>
    <mergeCell ref="I50:J50"/>
    <mergeCell ref="K50:N50"/>
    <mergeCell ref="I53:J53"/>
    <mergeCell ref="K53:N53"/>
    <mergeCell ref="E54:E65"/>
    <mergeCell ref="G54:H55"/>
    <mergeCell ref="I54:N54"/>
    <mergeCell ref="I55:N55"/>
    <mergeCell ref="F56:H56"/>
    <mergeCell ref="I56:N56"/>
    <mergeCell ref="F57:H58"/>
    <mergeCell ref="G59:H61"/>
    <mergeCell ref="I59:N60"/>
    <mergeCell ref="I61:J61"/>
    <mergeCell ref="K61:N61"/>
    <mergeCell ref="I62:J62"/>
    <mergeCell ref="K62:N62"/>
    <mergeCell ref="I63:J63"/>
    <mergeCell ref="K63:N63"/>
    <mergeCell ref="I57:N57"/>
    <mergeCell ref="I58:N58"/>
    <mergeCell ref="G62:H65"/>
    <mergeCell ref="I64:J64"/>
    <mergeCell ref="K64:N64"/>
    <mergeCell ref="I65:J65"/>
    <mergeCell ref="K65:N65"/>
    <mergeCell ref="B81:D81"/>
    <mergeCell ref="J81:N81"/>
    <mergeCell ref="B82:D82"/>
    <mergeCell ref="E82:N82"/>
    <mergeCell ref="B83:D83"/>
    <mergeCell ref="B84:D84"/>
    <mergeCell ref="E84:N84"/>
    <mergeCell ref="E66:E77"/>
    <mergeCell ref="G66:H67"/>
    <mergeCell ref="I66:N66"/>
    <mergeCell ref="I67:N67"/>
    <mergeCell ref="F68:H68"/>
    <mergeCell ref="I68:N68"/>
    <mergeCell ref="F69:H70"/>
    <mergeCell ref="I69:N69"/>
    <mergeCell ref="G71:H73"/>
    <mergeCell ref="I71:N72"/>
    <mergeCell ref="I73:J73"/>
    <mergeCell ref="K73:N73"/>
    <mergeCell ref="G74:H77"/>
    <mergeCell ref="I74:J74"/>
    <mergeCell ref="K74:N74"/>
    <mergeCell ref="I75:J75"/>
    <mergeCell ref="K75:N75"/>
  </mergeCells>
  <phoneticPr fontId="76"/>
  <conditionalFormatting sqref="E82">
    <cfRule type="expression" dxfId="5" priority="1">
      <formula>OR($Q$12=TRUE,$R$12=TRUE)=TRUE</formula>
    </cfRule>
  </conditionalFormatting>
  <conditionalFormatting sqref="E84">
    <cfRule type="expression" dxfId="4" priority="2">
      <formula>$Q$15=TRUE</formula>
    </cfRule>
  </conditionalFormatting>
  <dataValidations count="2">
    <dataValidation type="list" allowBlank="1" showErrorMessage="1" sqref="I7:N7" xr:uid="{CC88C164-2CB8-4E5E-9A49-CE1DE56CD1F8}">
      <formula1>"中小企業,中小企業以外(注)"</formula1>
    </dataValidation>
    <dataValidation type="list" allowBlank="1" showInputMessage="1" showErrorMessage="1" sqref="K26:N26 K38:N38 K50:N50 K62:N62 K74:N74" xr:uid="{B81ED074-3795-42EB-99F7-57A202424107}">
      <formula1>"2023年度,2024年度"</formula1>
    </dataValidation>
  </dataValidation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ltText="シェアードセービング契約方式で_x000a_ESCO事業者を利用">
                <anchor moveWithCells="1">
                  <from>
                    <xdr:col>4</xdr:col>
                    <xdr:colOff>85725</xdr:colOff>
                    <xdr:row>79</xdr:row>
                    <xdr:rowOff>9525</xdr:rowOff>
                  </from>
                  <to>
                    <xdr:col>8</xdr:col>
                    <xdr:colOff>476250</xdr:colOff>
                    <xdr:row>81</xdr:row>
                    <xdr:rowOff>219075</xdr:rowOff>
                  </to>
                </anchor>
              </controlPr>
            </control>
          </mc:Choice>
        </mc:AlternateContent>
        <mc:AlternateContent xmlns:mc="http://schemas.openxmlformats.org/markup-compatibility/2006">
          <mc:Choice Requires="x14">
            <control shapeId="57349" r:id="rId5" name="Check Box 5">
              <controlPr defaultSize="0" autoFill="0" autoLine="0" autoPict="0" altText="リースを利用">
                <anchor moveWithCells="1">
                  <from>
                    <xdr:col>4</xdr:col>
                    <xdr:colOff>85725</xdr:colOff>
                    <xdr:row>81</xdr:row>
                    <xdr:rowOff>85725</xdr:rowOff>
                  </from>
                  <to>
                    <xdr:col>5</xdr:col>
                    <xdr:colOff>419100</xdr:colOff>
                    <xdr:row>83</xdr:row>
                    <xdr:rowOff>219075</xdr:rowOff>
                  </to>
                </anchor>
              </controlPr>
            </control>
          </mc:Choice>
        </mc:AlternateContent>
        <mc:AlternateContent xmlns:mc="http://schemas.openxmlformats.org/markup-compatibility/2006">
          <mc:Choice Requires="x14">
            <control shapeId="57350" r:id="rId6" name="Check Box 6">
              <controlPr defaultSize="0" autoFill="0" autoLine="0" autoPict="0" altText="シェアードセービング契約方式で_x000a_ESCO事業者を利用">
                <anchor moveWithCells="1">
                  <from>
                    <xdr:col>9</xdr:col>
                    <xdr:colOff>85725</xdr:colOff>
                    <xdr:row>79</xdr:row>
                    <xdr:rowOff>0</xdr:rowOff>
                  </from>
                  <to>
                    <xdr:col>11</xdr:col>
                    <xdr:colOff>390525</xdr:colOff>
                    <xdr:row>81</xdr:row>
                    <xdr:rowOff>200025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035B-10FC-4FEB-8ADB-9FA1BF4774E4}">
  <dimension ref="A1:R84"/>
  <sheetViews>
    <sheetView showGridLines="0" workbookViewId="0"/>
  </sheetViews>
  <sheetFormatPr defaultRowHeight="13.5"/>
  <cols>
    <col min="1" max="1" width="2.125" style="8" customWidth="1"/>
    <col min="2" max="4" width="4.375" style="8" customWidth="1"/>
    <col min="5" max="8" width="9" style="8"/>
    <col min="9" max="9" width="20.875" style="8" customWidth="1"/>
    <col min="10" max="10" width="9" style="8"/>
    <col min="11" max="11" width="16.125" style="8" bestFit="1" customWidth="1"/>
    <col min="12" max="15" width="9" style="8"/>
    <col min="16" max="19" width="0" style="8" hidden="1" customWidth="1"/>
    <col min="20" max="16384" width="9" style="8"/>
  </cols>
  <sheetData>
    <row r="1" spans="2:18" ht="42" customHeight="1" thickBot="1">
      <c r="B1" s="8" t="s">
        <v>485</v>
      </c>
    </row>
    <row r="2" spans="2:18" s="19" customFormat="1" ht="20.25" customHeight="1">
      <c r="B2" s="582" t="s">
        <v>454</v>
      </c>
      <c r="C2" s="583"/>
      <c r="D2" s="788"/>
      <c r="E2" s="779" t="s">
        <v>384</v>
      </c>
      <c r="F2" s="618" t="s">
        <v>385</v>
      </c>
      <c r="G2" s="619"/>
      <c r="H2" s="620"/>
      <c r="I2" s="708"/>
      <c r="J2" s="709"/>
      <c r="K2" s="709"/>
      <c r="L2" s="709"/>
      <c r="M2" s="709"/>
      <c r="N2" s="710"/>
    </row>
    <row r="3" spans="2:18" s="19" customFormat="1" ht="20.25" customHeight="1">
      <c r="B3" s="595"/>
      <c r="C3" s="596"/>
      <c r="D3" s="789"/>
      <c r="E3" s="780"/>
      <c r="F3" s="615" t="s">
        <v>151</v>
      </c>
      <c r="G3" s="749"/>
      <c r="H3" s="750"/>
      <c r="I3" s="751"/>
      <c r="J3" s="752"/>
      <c r="K3" s="752"/>
      <c r="L3" s="752"/>
      <c r="M3" s="752"/>
      <c r="N3" s="753"/>
    </row>
    <row r="4" spans="2:18" s="19" customFormat="1" ht="20.25" customHeight="1">
      <c r="B4" s="595"/>
      <c r="C4" s="596"/>
      <c r="D4" s="789"/>
      <c r="E4" s="780"/>
      <c r="F4" s="615" t="s">
        <v>164</v>
      </c>
      <c r="G4" s="616"/>
      <c r="H4" s="617"/>
      <c r="I4" s="48" t="s">
        <v>153</v>
      </c>
      <c r="J4" s="635"/>
      <c r="K4" s="633"/>
      <c r="L4" s="633"/>
      <c r="M4" s="633"/>
      <c r="N4" s="636"/>
    </row>
    <row r="5" spans="2:18" s="19" customFormat="1" ht="20.25" customHeight="1">
      <c r="B5" s="595"/>
      <c r="C5" s="596"/>
      <c r="D5" s="789"/>
      <c r="E5" s="780"/>
      <c r="F5" s="615" t="s">
        <v>163</v>
      </c>
      <c r="G5" s="616"/>
      <c r="H5" s="617"/>
      <c r="I5" s="635"/>
      <c r="J5" s="747"/>
      <c r="K5" s="747"/>
      <c r="L5" s="45" t="s">
        <v>162</v>
      </c>
      <c r="M5" s="633"/>
      <c r="N5" s="748"/>
    </row>
    <row r="6" spans="2:18" s="19" customFormat="1" ht="20.25" customHeight="1">
      <c r="B6" s="595"/>
      <c r="C6" s="596"/>
      <c r="D6" s="789"/>
      <c r="E6" s="780"/>
      <c r="F6" s="615" t="s">
        <v>239</v>
      </c>
      <c r="G6" s="616"/>
      <c r="H6" s="617"/>
      <c r="I6" s="754"/>
      <c r="J6" s="755"/>
      <c r="K6" s="755"/>
      <c r="L6" s="755"/>
      <c r="M6" s="755"/>
      <c r="N6" s="756"/>
    </row>
    <row r="7" spans="2:18" s="19" customFormat="1" ht="20.25" customHeight="1">
      <c r="B7" s="595"/>
      <c r="C7" s="596"/>
      <c r="D7" s="789"/>
      <c r="E7" s="780"/>
      <c r="F7" s="640" t="s">
        <v>424</v>
      </c>
      <c r="G7" s="641"/>
      <c r="H7" s="642"/>
      <c r="I7" s="757"/>
      <c r="J7" s="758"/>
      <c r="K7" s="758"/>
      <c r="L7" s="758"/>
      <c r="M7" s="758"/>
      <c r="N7" s="759"/>
      <c r="O7" s="19" t="s">
        <v>445</v>
      </c>
    </row>
    <row r="8" spans="2:18" s="19" customFormat="1" ht="20.25" customHeight="1">
      <c r="B8" s="595"/>
      <c r="C8" s="596"/>
      <c r="D8" s="789"/>
      <c r="E8" s="780"/>
      <c r="F8" s="608" t="s">
        <v>161</v>
      </c>
      <c r="G8" s="609"/>
      <c r="H8" s="610"/>
      <c r="I8" s="656" t="s">
        <v>387</v>
      </c>
      <c r="J8" s="657"/>
      <c r="K8" s="657"/>
      <c r="L8" s="657"/>
      <c r="M8" s="657"/>
      <c r="N8" s="658"/>
    </row>
    <row r="9" spans="2:18" s="19" customFormat="1" ht="20.25" customHeight="1">
      <c r="B9" s="595"/>
      <c r="C9" s="596"/>
      <c r="D9" s="789"/>
      <c r="E9" s="780"/>
      <c r="F9" s="611"/>
      <c r="G9" s="612"/>
      <c r="H9" s="613"/>
      <c r="I9" s="674"/>
      <c r="J9" s="765"/>
      <c r="K9" s="765"/>
      <c r="L9" s="765"/>
      <c r="M9" s="765"/>
      <c r="N9" s="766"/>
    </row>
    <row r="10" spans="2:18" s="19" customFormat="1" ht="20.25" customHeight="1">
      <c r="B10" s="595"/>
      <c r="C10" s="596"/>
      <c r="D10" s="789"/>
      <c r="E10" s="780"/>
      <c r="F10" s="608" t="s">
        <v>160</v>
      </c>
      <c r="G10" s="609"/>
      <c r="H10" s="610"/>
      <c r="I10" s="656" t="s">
        <v>159</v>
      </c>
      <c r="J10" s="657"/>
      <c r="K10" s="657"/>
      <c r="L10" s="657"/>
      <c r="M10" s="657"/>
      <c r="N10" s="658"/>
    </row>
    <row r="11" spans="2:18" s="19" customFormat="1" ht="20.25" customHeight="1">
      <c r="B11" s="595"/>
      <c r="C11" s="596"/>
      <c r="D11" s="789"/>
      <c r="E11" s="613"/>
      <c r="F11" s="611"/>
      <c r="G11" s="612"/>
      <c r="H11" s="613"/>
      <c r="I11" s="662"/>
      <c r="J11" s="706"/>
      <c r="K11" s="706"/>
      <c r="L11" s="706"/>
      <c r="M11" s="706"/>
      <c r="N11" s="707"/>
    </row>
    <row r="12" spans="2:18" s="19" customFormat="1" ht="20.25" customHeight="1">
      <c r="B12" s="595"/>
      <c r="C12" s="596"/>
      <c r="D12" s="789"/>
      <c r="E12" s="679" t="s">
        <v>158</v>
      </c>
      <c r="F12" s="621" t="s">
        <v>157</v>
      </c>
      <c r="G12" s="621"/>
      <c r="H12" s="621"/>
      <c r="I12" s="760"/>
      <c r="J12" s="760"/>
      <c r="K12" s="760"/>
      <c r="L12" s="760"/>
      <c r="M12" s="760"/>
      <c r="N12" s="764"/>
      <c r="Q12" s="19" t="b">
        <v>0</v>
      </c>
      <c r="R12" s="19" t="b">
        <v>0</v>
      </c>
    </row>
    <row r="13" spans="2:18" s="19" customFormat="1" ht="20.25" customHeight="1">
      <c r="B13" s="595"/>
      <c r="C13" s="596"/>
      <c r="D13" s="789"/>
      <c r="E13" s="617"/>
      <c r="F13" s="621" t="s">
        <v>156</v>
      </c>
      <c r="G13" s="621"/>
      <c r="H13" s="621"/>
      <c r="I13" s="760"/>
      <c r="J13" s="760"/>
      <c r="K13" s="760"/>
      <c r="L13" s="760"/>
      <c r="M13" s="760"/>
      <c r="N13" s="764"/>
    </row>
    <row r="14" spans="2:18" s="19" customFormat="1" ht="20.25" customHeight="1">
      <c r="B14" s="595"/>
      <c r="C14" s="596"/>
      <c r="D14" s="789"/>
      <c r="E14" s="617"/>
      <c r="F14" s="621" t="s">
        <v>150</v>
      </c>
      <c r="G14" s="621"/>
      <c r="H14" s="621"/>
      <c r="I14" s="48"/>
      <c r="J14" s="46" t="s">
        <v>155</v>
      </c>
      <c r="K14" s="635"/>
      <c r="L14" s="633"/>
      <c r="M14" s="633"/>
      <c r="N14" s="636"/>
    </row>
    <row r="15" spans="2:18" s="19" customFormat="1" ht="20.25" customHeight="1">
      <c r="B15" s="595"/>
      <c r="C15" s="596"/>
      <c r="D15" s="789"/>
      <c r="E15" s="617"/>
      <c r="F15" s="621" t="s">
        <v>154</v>
      </c>
      <c r="G15" s="621"/>
      <c r="H15" s="621"/>
      <c r="I15" s="48" t="s">
        <v>153</v>
      </c>
      <c r="J15" s="760"/>
      <c r="K15" s="760"/>
      <c r="L15" s="760"/>
      <c r="M15" s="760"/>
      <c r="N15" s="764"/>
      <c r="Q15" s="19" t="b">
        <v>0</v>
      </c>
    </row>
    <row r="16" spans="2:18" s="19" customFormat="1" ht="20.25" customHeight="1">
      <c r="B16" s="595"/>
      <c r="C16" s="596"/>
      <c r="D16" s="789"/>
      <c r="E16" s="617"/>
      <c r="F16" s="621" t="s">
        <v>149</v>
      </c>
      <c r="G16" s="621"/>
      <c r="H16" s="621"/>
      <c r="I16" s="48"/>
      <c r="J16" s="45" t="s">
        <v>152</v>
      </c>
      <c r="K16" s="760"/>
      <c r="L16" s="761"/>
      <c r="M16" s="761"/>
      <c r="N16" s="762"/>
    </row>
    <row r="17" spans="2:14" s="19" customFormat="1" ht="20.25" customHeight="1">
      <c r="B17" s="595"/>
      <c r="C17" s="596"/>
      <c r="D17" s="789"/>
      <c r="E17" s="617"/>
      <c r="F17" s="621" t="s">
        <v>148</v>
      </c>
      <c r="G17" s="621"/>
      <c r="H17" s="621"/>
      <c r="I17" s="760"/>
      <c r="J17" s="760"/>
      <c r="K17" s="760"/>
      <c r="L17" s="760"/>
      <c r="M17" s="760"/>
      <c r="N17" s="764"/>
    </row>
    <row r="18" spans="2:14" s="19" customFormat="1" ht="20.25" customHeight="1">
      <c r="B18" s="595"/>
      <c r="C18" s="596"/>
      <c r="D18" s="789"/>
      <c r="E18" s="44"/>
      <c r="F18" s="44"/>
      <c r="G18" s="596" t="s">
        <v>147</v>
      </c>
      <c r="H18" s="406"/>
      <c r="I18" s="671" t="s">
        <v>593</v>
      </c>
      <c r="J18" s="672"/>
      <c r="K18" s="672"/>
      <c r="L18" s="672"/>
      <c r="M18" s="672"/>
      <c r="N18" s="673"/>
    </row>
    <row r="19" spans="2:14" s="19" customFormat="1" ht="20.25" customHeight="1">
      <c r="B19" s="595"/>
      <c r="C19" s="596"/>
      <c r="D19" s="789"/>
      <c r="E19" s="44"/>
      <c r="F19" s="44"/>
      <c r="G19" s="690"/>
      <c r="H19" s="691"/>
      <c r="I19" s="674"/>
      <c r="J19" s="675"/>
      <c r="K19" s="675"/>
      <c r="L19" s="675"/>
      <c r="M19" s="675"/>
      <c r="N19" s="676"/>
    </row>
    <row r="20" spans="2:14" s="19" customFormat="1" ht="20.25" customHeight="1">
      <c r="B20" s="595"/>
      <c r="C20" s="596"/>
      <c r="D20" s="789"/>
      <c r="E20" s="595" t="s">
        <v>240</v>
      </c>
      <c r="F20" s="677" t="s">
        <v>146</v>
      </c>
      <c r="G20" s="678"/>
      <c r="H20" s="679"/>
      <c r="I20" s="680"/>
      <c r="J20" s="681"/>
      <c r="K20" s="681"/>
      <c r="L20" s="681"/>
      <c r="M20" s="681"/>
      <c r="N20" s="682"/>
    </row>
    <row r="21" spans="2:14" s="19" customFormat="1" ht="15" customHeight="1">
      <c r="B21" s="595"/>
      <c r="C21" s="596"/>
      <c r="D21" s="789"/>
      <c r="E21" s="595"/>
      <c r="F21" s="403" t="s">
        <v>145</v>
      </c>
      <c r="G21" s="683"/>
      <c r="H21" s="404"/>
      <c r="I21" s="684" t="s">
        <v>444</v>
      </c>
      <c r="J21" s="685"/>
      <c r="K21" s="685"/>
      <c r="L21" s="685"/>
      <c r="M21" s="685"/>
      <c r="N21" s="686"/>
    </row>
    <row r="22" spans="2:14" s="19" customFormat="1" ht="30" customHeight="1">
      <c r="B22" s="595"/>
      <c r="C22" s="596"/>
      <c r="D22" s="789"/>
      <c r="E22" s="595"/>
      <c r="F22" s="405"/>
      <c r="G22" s="596"/>
      <c r="H22" s="406"/>
      <c r="I22" s="687"/>
      <c r="J22" s="688"/>
      <c r="K22" s="688"/>
      <c r="L22" s="688"/>
      <c r="M22" s="688"/>
      <c r="N22" s="689"/>
    </row>
    <row r="23" spans="2:14" s="19" customFormat="1" ht="15" customHeight="1">
      <c r="B23" s="595"/>
      <c r="C23" s="596"/>
      <c r="D23" s="789"/>
      <c r="E23" s="595"/>
      <c r="F23" s="187"/>
      <c r="G23" s="692" t="s">
        <v>144</v>
      </c>
      <c r="H23" s="693"/>
      <c r="I23" s="695" t="s">
        <v>241</v>
      </c>
      <c r="J23" s="696"/>
      <c r="K23" s="696"/>
      <c r="L23" s="696"/>
      <c r="M23" s="696"/>
      <c r="N23" s="697"/>
    </row>
    <row r="24" spans="2:14" s="19" customFormat="1" ht="27" customHeight="1">
      <c r="B24" s="595"/>
      <c r="C24" s="596"/>
      <c r="D24" s="789"/>
      <c r="E24" s="595"/>
      <c r="F24" s="187"/>
      <c r="G24" s="694"/>
      <c r="H24" s="406"/>
      <c r="I24" s="698"/>
      <c r="J24" s="699"/>
      <c r="K24" s="699"/>
      <c r="L24" s="699"/>
      <c r="M24" s="699"/>
      <c r="N24" s="700"/>
    </row>
    <row r="25" spans="2:14" s="19" customFormat="1" ht="27.6" customHeight="1">
      <c r="B25" s="595"/>
      <c r="C25" s="596"/>
      <c r="D25" s="789"/>
      <c r="E25" s="595"/>
      <c r="F25" s="187"/>
      <c r="G25" s="694"/>
      <c r="H25" s="406"/>
      <c r="I25" s="701" t="s">
        <v>580</v>
      </c>
      <c r="J25" s="702"/>
      <c r="K25" s="703"/>
      <c r="L25" s="704"/>
      <c r="M25" s="704"/>
      <c r="N25" s="705"/>
    </row>
    <row r="26" spans="2:14" s="19" customFormat="1" ht="27.6" customHeight="1">
      <c r="B26" s="595"/>
      <c r="C26" s="596"/>
      <c r="D26" s="789"/>
      <c r="E26" s="595"/>
      <c r="F26" s="187"/>
      <c r="G26" s="782" t="s">
        <v>578</v>
      </c>
      <c r="H26" s="404"/>
      <c r="I26" s="767" t="s">
        <v>574</v>
      </c>
      <c r="J26" s="768"/>
      <c r="K26" s="769"/>
      <c r="L26" s="770"/>
      <c r="M26" s="770"/>
      <c r="N26" s="771"/>
    </row>
    <row r="27" spans="2:14" s="19" customFormat="1" ht="27.6" customHeight="1">
      <c r="B27" s="595"/>
      <c r="C27" s="596"/>
      <c r="D27" s="789"/>
      <c r="E27" s="595"/>
      <c r="F27" s="187"/>
      <c r="G27" s="694"/>
      <c r="H27" s="406"/>
      <c r="I27" s="772" t="s">
        <v>575</v>
      </c>
      <c r="J27" s="773"/>
      <c r="K27" s="774"/>
      <c r="L27" s="775"/>
      <c r="M27" s="775"/>
      <c r="N27" s="776"/>
    </row>
    <row r="28" spans="2:14" s="19" customFormat="1" ht="27.6" customHeight="1">
      <c r="B28" s="595"/>
      <c r="C28" s="596"/>
      <c r="D28" s="789"/>
      <c r="E28" s="595"/>
      <c r="F28" s="187"/>
      <c r="G28" s="694"/>
      <c r="H28" s="406"/>
      <c r="I28" s="772" t="s">
        <v>577</v>
      </c>
      <c r="J28" s="773"/>
      <c r="K28" s="774"/>
      <c r="L28" s="775"/>
      <c r="M28" s="775"/>
      <c r="N28" s="776"/>
    </row>
    <row r="29" spans="2:14" s="19" customFormat="1" ht="27.6" customHeight="1">
      <c r="B29" s="595"/>
      <c r="C29" s="596"/>
      <c r="D29" s="789"/>
      <c r="E29" s="781"/>
      <c r="F29" s="188"/>
      <c r="G29" s="741"/>
      <c r="H29" s="408"/>
      <c r="I29" s="777" t="s">
        <v>576</v>
      </c>
      <c r="J29" s="778"/>
      <c r="K29" s="783"/>
      <c r="L29" s="784"/>
      <c r="M29" s="784"/>
      <c r="N29" s="785"/>
    </row>
    <row r="30" spans="2:14" s="19" customFormat="1" ht="20.25" customHeight="1">
      <c r="B30" s="595"/>
      <c r="C30" s="596"/>
      <c r="D30" s="789"/>
      <c r="E30" s="44"/>
      <c r="F30" s="44"/>
      <c r="G30" s="596" t="s">
        <v>147</v>
      </c>
      <c r="H30" s="406"/>
      <c r="I30" s="671" t="s">
        <v>593</v>
      </c>
      <c r="J30" s="672"/>
      <c r="K30" s="672"/>
      <c r="L30" s="672"/>
      <c r="M30" s="672"/>
      <c r="N30" s="673"/>
    </row>
    <row r="31" spans="2:14" s="19" customFormat="1" ht="20.25" customHeight="1">
      <c r="B31" s="595"/>
      <c r="C31" s="596"/>
      <c r="D31" s="789"/>
      <c r="E31" s="44"/>
      <c r="F31" s="44"/>
      <c r="G31" s="690"/>
      <c r="H31" s="691"/>
      <c r="I31" s="674"/>
      <c r="J31" s="675"/>
      <c r="K31" s="675"/>
      <c r="L31" s="675"/>
      <c r="M31" s="675"/>
      <c r="N31" s="676"/>
    </row>
    <row r="32" spans="2:14" s="19" customFormat="1" ht="20.25" customHeight="1">
      <c r="B32" s="595"/>
      <c r="C32" s="596"/>
      <c r="D32" s="789"/>
      <c r="E32" s="786" t="s">
        <v>389</v>
      </c>
      <c r="F32" s="677" t="s">
        <v>146</v>
      </c>
      <c r="G32" s="678"/>
      <c r="H32" s="679"/>
      <c r="I32" s="680"/>
      <c r="J32" s="681"/>
      <c r="K32" s="681"/>
      <c r="L32" s="681"/>
      <c r="M32" s="681"/>
      <c r="N32" s="682"/>
    </row>
    <row r="33" spans="2:14" s="19" customFormat="1" ht="15" customHeight="1">
      <c r="B33" s="595"/>
      <c r="C33" s="596"/>
      <c r="D33" s="789"/>
      <c r="E33" s="786"/>
      <c r="F33" s="403" t="s">
        <v>145</v>
      </c>
      <c r="G33" s="683"/>
      <c r="H33" s="404"/>
      <c r="I33" s="684" t="s">
        <v>444</v>
      </c>
      <c r="J33" s="685"/>
      <c r="K33" s="685"/>
      <c r="L33" s="685"/>
      <c r="M33" s="685"/>
      <c r="N33" s="686"/>
    </row>
    <row r="34" spans="2:14" s="19" customFormat="1" ht="30" customHeight="1">
      <c r="B34" s="595"/>
      <c r="C34" s="596"/>
      <c r="D34" s="789"/>
      <c r="E34" s="786"/>
      <c r="F34" s="405"/>
      <c r="G34" s="596"/>
      <c r="H34" s="406"/>
      <c r="I34" s="687"/>
      <c r="J34" s="688"/>
      <c r="K34" s="688"/>
      <c r="L34" s="688"/>
      <c r="M34" s="688"/>
      <c r="N34" s="689"/>
    </row>
    <row r="35" spans="2:14" s="19" customFormat="1" ht="15" customHeight="1">
      <c r="B35" s="595"/>
      <c r="C35" s="596"/>
      <c r="D35" s="789"/>
      <c r="E35" s="786"/>
      <c r="F35" s="187"/>
      <c r="G35" s="692" t="s">
        <v>144</v>
      </c>
      <c r="H35" s="693"/>
      <c r="I35" s="695" t="s">
        <v>241</v>
      </c>
      <c r="J35" s="696"/>
      <c r="K35" s="696"/>
      <c r="L35" s="696"/>
      <c r="M35" s="696"/>
      <c r="N35" s="697"/>
    </row>
    <row r="36" spans="2:14" s="19" customFormat="1" ht="27" customHeight="1">
      <c r="B36" s="595"/>
      <c r="C36" s="596"/>
      <c r="D36" s="789"/>
      <c r="E36" s="786"/>
      <c r="F36" s="187"/>
      <c r="G36" s="694"/>
      <c r="H36" s="406"/>
      <c r="I36" s="698"/>
      <c r="J36" s="699"/>
      <c r="K36" s="699"/>
      <c r="L36" s="699"/>
      <c r="M36" s="699"/>
      <c r="N36" s="700"/>
    </row>
    <row r="37" spans="2:14" s="19" customFormat="1" ht="27.6" customHeight="1">
      <c r="B37" s="595"/>
      <c r="C37" s="596"/>
      <c r="D37" s="789"/>
      <c r="E37" s="786"/>
      <c r="F37" s="187"/>
      <c r="G37" s="694"/>
      <c r="H37" s="406"/>
      <c r="I37" s="701" t="s">
        <v>580</v>
      </c>
      <c r="J37" s="702"/>
      <c r="K37" s="703"/>
      <c r="L37" s="704"/>
      <c r="M37" s="704"/>
      <c r="N37" s="705"/>
    </row>
    <row r="38" spans="2:14" s="19" customFormat="1" ht="27.6" customHeight="1">
      <c r="B38" s="595"/>
      <c r="C38" s="596"/>
      <c r="D38" s="789"/>
      <c r="E38" s="786"/>
      <c r="F38" s="187"/>
      <c r="G38" s="782" t="s">
        <v>578</v>
      </c>
      <c r="H38" s="404"/>
      <c r="I38" s="767" t="s">
        <v>574</v>
      </c>
      <c r="J38" s="768"/>
      <c r="K38" s="769"/>
      <c r="L38" s="770"/>
      <c r="M38" s="770"/>
      <c r="N38" s="771"/>
    </row>
    <row r="39" spans="2:14" s="19" customFormat="1" ht="27.6" customHeight="1">
      <c r="B39" s="595"/>
      <c r="C39" s="596"/>
      <c r="D39" s="789"/>
      <c r="E39" s="786"/>
      <c r="F39" s="187"/>
      <c r="G39" s="694"/>
      <c r="H39" s="406"/>
      <c r="I39" s="772" t="s">
        <v>575</v>
      </c>
      <c r="J39" s="773"/>
      <c r="K39" s="774"/>
      <c r="L39" s="775"/>
      <c r="M39" s="775"/>
      <c r="N39" s="776"/>
    </row>
    <row r="40" spans="2:14" s="19" customFormat="1" ht="27.6" customHeight="1">
      <c r="B40" s="595"/>
      <c r="C40" s="596"/>
      <c r="D40" s="789"/>
      <c r="E40" s="786"/>
      <c r="F40" s="187"/>
      <c r="G40" s="694"/>
      <c r="H40" s="406"/>
      <c r="I40" s="772" t="s">
        <v>577</v>
      </c>
      <c r="J40" s="773"/>
      <c r="K40" s="774"/>
      <c r="L40" s="775"/>
      <c r="M40" s="775"/>
      <c r="N40" s="776"/>
    </row>
    <row r="41" spans="2:14" s="19" customFormat="1" ht="27.6" customHeight="1">
      <c r="B41" s="595"/>
      <c r="C41" s="596"/>
      <c r="D41" s="789"/>
      <c r="E41" s="786"/>
      <c r="F41" s="188"/>
      <c r="G41" s="741"/>
      <c r="H41" s="408"/>
      <c r="I41" s="777" t="s">
        <v>576</v>
      </c>
      <c r="J41" s="778"/>
      <c r="K41" s="783"/>
      <c r="L41" s="784"/>
      <c r="M41" s="784"/>
      <c r="N41" s="785"/>
    </row>
    <row r="42" spans="2:14" s="19" customFormat="1" ht="20.25" customHeight="1">
      <c r="B42" s="595"/>
      <c r="C42" s="596"/>
      <c r="D42" s="789"/>
      <c r="E42" s="787" t="s">
        <v>470</v>
      </c>
      <c r="F42" s="44"/>
      <c r="G42" s="596" t="s">
        <v>147</v>
      </c>
      <c r="H42" s="406"/>
      <c r="I42" s="671" t="s">
        <v>593</v>
      </c>
      <c r="J42" s="672"/>
      <c r="K42" s="672"/>
      <c r="L42" s="672"/>
      <c r="M42" s="672"/>
      <c r="N42" s="673"/>
    </row>
    <row r="43" spans="2:14" s="19" customFormat="1" ht="20.25" customHeight="1">
      <c r="B43" s="595"/>
      <c r="C43" s="596"/>
      <c r="D43" s="789"/>
      <c r="E43" s="595"/>
      <c r="F43" s="44"/>
      <c r="G43" s="690"/>
      <c r="H43" s="691"/>
      <c r="I43" s="674"/>
      <c r="J43" s="675"/>
      <c r="K43" s="675"/>
      <c r="L43" s="675"/>
      <c r="M43" s="675"/>
      <c r="N43" s="676"/>
    </row>
    <row r="44" spans="2:14" s="19" customFormat="1" ht="20.25" customHeight="1">
      <c r="B44" s="595"/>
      <c r="C44" s="596"/>
      <c r="D44" s="789"/>
      <c r="E44" s="595"/>
      <c r="F44" s="677" t="s">
        <v>146</v>
      </c>
      <c r="G44" s="678"/>
      <c r="H44" s="679"/>
      <c r="I44" s="680"/>
      <c r="J44" s="681"/>
      <c r="K44" s="681"/>
      <c r="L44" s="681"/>
      <c r="M44" s="681"/>
      <c r="N44" s="682"/>
    </row>
    <row r="45" spans="2:14" s="19" customFormat="1" ht="15" customHeight="1">
      <c r="B45" s="595"/>
      <c r="C45" s="596"/>
      <c r="D45" s="789"/>
      <c r="E45" s="595"/>
      <c r="F45" s="403" t="s">
        <v>145</v>
      </c>
      <c r="G45" s="683"/>
      <c r="H45" s="404"/>
      <c r="I45" s="684" t="s">
        <v>444</v>
      </c>
      <c r="J45" s="685"/>
      <c r="K45" s="685"/>
      <c r="L45" s="685"/>
      <c r="M45" s="685"/>
      <c r="N45" s="686"/>
    </row>
    <row r="46" spans="2:14" s="19" customFormat="1" ht="30" customHeight="1">
      <c r="B46" s="595"/>
      <c r="C46" s="596"/>
      <c r="D46" s="789"/>
      <c r="E46" s="595"/>
      <c r="F46" s="405"/>
      <c r="G46" s="596"/>
      <c r="H46" s="406"/>
      <c r="I46" s="687"/>
      <c r="J46" s="688"/>
      <c r="K46" s="688"/>
      <c r="L46" s="688"/>
      <c r="M46" s="688"/>
      <c r="N46" s="689"/>
    </row>
    <row r="47" spans="2:14" s="19" customFormat="1" ht="15" customHeight="1">
      <c r="B47" s="595"/>
      <c r="C47" s="596"/>
      <c r="D47" s="789"/>
      <c r="E47" s="595"/>
      <c r="F47" s="187"/>
      <c r="G47" s="692" t="s">
        <v>144</v>
      </c>
      <c r="H47" s="693"/>
      <c r="I47" s="695" t="s">
        <v>241</v>
      </c>
      <c r="J47" s="696"/>
      <c r="K47" s="696"/>
      <c r="L47" s="696"/>
      <c r="M47" s="696"/>
      <c r="N47" s="697"/>
    </row>
    <row r="48" spans="2:14" s="19" customFormat="1" ht="27" customHeight="1">
      <c r="B48" s="595"/>
      <c r="C48" s="596"/>
      <c r="D48" s="789"/>
      <c r="E48" s="595"/>
      <c r="F48" s="187"/>
      <c r="G48" s="694"/>
      <c r="H48" s="406"/>
      <c r="I48" s="698"/>
      <c r="J48" s="699"/>
      <c r="K48" s="699"/>
      <c r="L48" s="699"/>
      <c r="M48" s="699"/>
      <c r="N48" s="700"/>
    </row>
    <row r="49" spans="2:14" s="19" customFormat="1" ht="27.6" customHeight="1">
      <c r="B49" s="595"/>
      <c r="C49" s="596"/>
      <c r="D49" s="789"/>
      <c r="E49" s="595"/>
      <c r="F49" s="187"/>
      <c r="G49" s="694"/>
      <c r="H49" s="406"/>
      <c r="I49" s="701" t="s">
        <v>580</v>
      </c>
      <c r="J49" s="702"/>
      <c r="K49" s="703"/>
      <c r="L49" s="704"/>
      <c r="M49" s="704"/>
      <c r="N49" s="705"/>
    </row>
    <row r="50" spans="2:14" s="19" customFormat="1" ht="27.6" customHeight="1">
      <c r="B50" s="595"/>
      <c r="C50" s="596"/>
      <c r="D50" s="789"/>
      <c r="E50" s="595"/>
      <c r="F50" s="187"/>
      <c r="G50" s="782" t="s">
        <v>578</v>
      </c>
      <c r="H50" s="404"/>
      <c r="I50" s="767" t="s">
        <v>574</v>
      </c>
      <c r="J50" s="768"/>
      <c r="K50" s="769"/>
      <c r="L50" s="770"/>
      <c r="M50" s="770"/>
      <c r="N50" s="771"/>
    </row>
    <row r="51" spans="2:14" s="19" customFormat="1" ht="27.6" customHeight="1">
      <c r="B51" s="595"/>
      <c r="C51" s="596"/>
      <c r="D51" s="789"/>
      <c r="E51" s="595"/>
      <c r="F51" s="187"/>
      <c r="G51" s="694"/>
      <c r="H51" s="406"/>
      <c r="I51" s="772" t="s">
        <v>575</v>
      </c>
      <c r="J51" s="773"/>
      <c r="K51" s="774"/>
      <c r="L51" s="775"/>
      <c r="M51" s="775"/>
      <c r="N51" s="776"/>
    </row>
    <row r="52" spans="2:14" s="19" customFormat="1" ht="27.6" customHeight="1">
      <c r="B52" s="595"/>
      <c r="C52" s="596"/>
      <c r="D52" s="789"/>
      <c r="E52" s="595"/>
      <c r="F52" s="187"/>
      <c r="G52" s="694"/>
      <c r="H52" s="406"/>
      <c r="I52" s="772" t="s">
        <v>577</v>
      </c>
      <c r="J52" s="773"/>
      <c r="K52" s="774"/>
      <c r="L52" s="775"/>
      <c r="M52" s="775"/>
      <c r="N52" s="776"/>
    </row>
    <row r="53" spans="2:14" s="19" customFormat="1" ht="27.6" customHeight="1">
      <c r="B53" s="595"/>
      <c r="C53" s="596"/>
      <c r="D53" s="789"/>
      <c r="E53" s="781"/>
      <c r="F53" s="188"/>
      <c r="G53" s="741"/>
      <c r="H53" s="408"/>
      <c r="I53" s="777" t="s">
        <v>576</v>
      </c>
      <c r="J53" s="778"/>
      <c r="K53" s="783"/>
      <c r="L53" s="784"/>
      <c r="M53" s="784"/>
      <c r="N53" s="785"/>
    </row>
    <row r="54" spans="2:14" s="19" customFormat="1" ht="20.25" customHeight="1">
      <c r="B54" s="595"/>
      <c r="C54" s="596"/>
      <c r="D54" s="789"/>
      <c r="E54" s="787" t="s">
        <v>471</v>
      </c>
      <c r="F54" s="44"/>
      <c r="G54" s="596" t="s">
        <v>147</v>
      </c>
      <c r="H54" s="406"/>
      <c r="I54" s="733" t="s">
        <v>593</v>
      </c>
      <c r="J54" s="734"/>
      <c r="K54" s="734"/>
      <c r="L54" s="734"/>
      <c r="M54" s="734"/>
      <c r="N54" s="735"/>
    </row>
    <row r="55" spans="2:14" s="19" customFormat="1" ht="20.25" customHeight="1">
      <c r="B55" s="595"/>
      <c r="C55" s="596"/>
      <c r="D55" s="789"/>
      <c r="E55" s="595"/>
      <c r="F55" s="44"/>
      <c r="G55" s="690"/>
      <c r="H55" s="691"/>
      <c r="I55" s="674"/>
      <c r="J55" s="675"/>
      <c r="K55" s="675"/>
      <c r="L55" s="675"/>
      <c r="M55" s="675"/>
      <c r="N55" s="676"/>
    </row>
    <row r="56" spans="2:14" s="19" customFormat="1" ht="20.25" customHeight="1">
      <c r="B56" s="595"/>
      <c r="C56" s="596"/>
      <c r="D56" s="789"/>
      <c r="E56" s="595"/>
      <c r="F56" s="677" t="s">
        <v>146</v>
      </c>
      <c r="G56" s="678"/>
      <c r="H56" s="679"/>
      <c r="I56" s="680"/>
      <c r="J56" s="681"/>
      <c r="K56" s="681"/>
      <c r="L56" s="681"/>
      <c r="M56" s="681"/>
      <c r="N56" s="682"/>
    </row>
    <row r="57" spans="2:14" s="19" customFormat="1" ht="15" customHeight="1">
      <c r="B57" s="595"/>
      <c r="C57" s="596"/>
      <c r="D57" s="789"/>
      <c r="E57" s="595"/>
      <c r="F57" s="403" t="s">
        <v>145</v>
      </c>
      <c r="G57" s="683"/>
      <c r="H57" s="404"/>
      <c r="I57" s="684" t="s">
        <v>444</v>
      </c>
      <c r="J57" s="685"/>
      <c r="K57" s="685"/>
      <c r="L57" s="685"/>
      <c r="M57" s="685"/>
      <c r="N57" s="686"/>
    </row>
    <row r="58" spans="2:14" s="19" customFormat="1" ht="30" customHeight="1">
      <c r="B58" s="595"/>
      <c r="C58" s="596"/>
      <c r="D58" s="789"/>
      <c r="E58" s="595"/>
      <c r="F58" s="405"/>
      <c r="G58" s="596"/>
      <c r="H58" s="406"/>
      <c r="I58" s="687"/>
      <c r="J58" s="688"/>
      <c r="K58" s="688"/>
      <c r="L58" s="688"/>
      <c r="M58" s="688"/>
      <c r="N58" s="689"/>
    </row>
    <row r="59" spans="2:14" s="19" customFormat="1" ht="15" customHeight="1">
      <c r="B59" s="595"/>
      <c r="C59" s="596"/>
      <c r="D59" s="789"/>
      <c r="E59" s="595"/>
      <c r="F59" s="187"/>
      <c r="G59" s="692" t="s">
        <v>144</v>
      </c>
      <c r="H59" s="693"/>
      <c r="I59" s="695" t="s">
        <v>241</v>
      </c>
      <c r="J59" s="696"/>
      <c r="K59" s="696"/>
      <c r="L59" s="696"/>
      <c r="M59" s="696"/>
      <c r="N59" s="697"/>
    </row>
    <row r="60" spans="2:14" s="19" customFormat="1" ht="27" customHeight="1">
      <c r="B60" s="595"/>
      <c r="C60" s="596"/>
      <c r="D60" s="789"/>
      <c r="E60" s="595"/>
      <c r="F60" s="187"/>
      <c r="G60" s="694"/>
      <c r="H60" s="406"/>
      <c r="I60" s="698"/>
      <c r="J60" s="699"/>
      <c r="K60" s="699"/>
      <c r="L60" s="699"/>
      <c r="M60" s="699"/>
      <c r="N60" s="700"/>
    </row>
    <row r="61" spans="2:14" s="19" customFormat="1" ht="27.6" customHeight="1">
      <c r="B61" s="595"/>
      <c r="C61" s="596"/>
      <c r="D61" s="789"/>
      <c r="E61" s="595"/>
      <c r="F61" s="187"/>
      <c r="G61" s="694"/>
      <c r="H61" s="406"/>
      <c r="I61" s="701" t="s">
        <v>580</v>
      </c>
      <c r="J61" s="702"/>
      <c r="K61" s="703"/>
      <c r="L61" s="704"/>
      <c r="M61" s="704"/>
      <c r="N61" s="705"/>
    </row>
    <row r="62" spans="2:14" s="19" customFormat="1" ht="27.6" customHeight="1">
      <c r="B62" s="595"/>
      <c r="C62" s="596"/>
      <c r="D62" s="789"/>
      <c r="E62" s="595"/>
      <c r="F62" s="187"/>
      <c r="G62" s="782" t="s">
        <v>578</v>
      </c>
      <c r="H62" s="404"/>
      <c r="I62" s="767" t="s">
        <v>574</v>
      </c>
      <c r="J62" s="768"/>
      <c r="K62" s="769"/>
      <c r="L62" s="770"/>
      <c r="M62" s="770"/>
      <c r="N62" s="771"/>
    </row>
    <row r="63" spans="2:14" s="19" customFormat="1" ht="27.6" customHeight="1">
      <c r="B63" s="595"/>
      <c r="C63" s="596"/>
      <c r="D63" s="789"/>
      <c r="E63" s="595"/>
      <c r="F63" s="187"/>
      <c r="G63" s="694"/>
      <c r="H63" s="406"/>
      <c r="I63" s="772" t="s">
        <v>575</v>
      </c>
      <c r="J63" s="773"/>
      <c r="K63" s="774"/>
      <c r="L63" s="775"/>
      <c r="M63" s="775"/>
      <c r="N63" s="776"/>
    </row>
    <row r="64" spans="2:14" s="19" customFormat="1" ht="27.6" customHeight="1">
      <c r="B64" s="595"/>
      <c r="C64" s="596"/>
      <c r="D64" s="789"/>
      <c r="E64" s="595"/>
      <c r="F64" s="187"/>
      <c r="G64" s="694"/>
      <c r="H64" s="406"/>
      <c r="I64" s="772" t="s">
        <v>577</v>
      </c>
      <c r="J64" s="773"/>
      <c r="K64" s="774"/>
      <c r="L64" s="775"/>
      <c r="M64" s="775"/>
      <c r="N64" s="776"/>
    </row>
    <row r="65" spans="1:14" s="19" customFormat="1" ht="27.6" customHeight="1">
      <c r="B65" s="595"/>
      <c r="C65" s="596"/>
      <c r="D65" s="789"/>
      <c r="E65" s="781"/>
      <c r="F65" s="188"/>
      <c r="G65" s="741"/>
      <c r="H65" s="408"/>
      <c r="I65" s="777" t="s">
        <v>576</v>
      </c>
      <c r="J65" s="778"/>
      <c r="K65" s="783"/>
      <c r="L65" s="784"/>
      <c r="M65" s="784"/>
      <c r="N65" s="785"/>
    </row>
    <row r="66" spans="1:14" s="19" customFormat="1" ht="20.25" customHeight="1">
      <c r="B66" s="595"/>
      <c r="C66" s="596"/>
      <c r="D66" s="789"/>
      <c r="E66" s="787" t="s">
        <v>472</v>
      </c>
      <c r="F66" s="44"/>
      <c r="G66" s="683" t="s">
        <v>147</v>
      </c>
      <c r="H66" s="404"/>
      <c r="I66" s="733" t="s">
        <v>593</v>
      </c>
      <c r="J66" s="734"/>
      <c r="K66" s="734"/>
      <c r="L66" s="734"/>
      <c r="M66" s="734"/>
      <c r="N66" s="735"/>
    </row>
    <row r="67" spans="1:14" s="19" customFormat="1" ht="20.25" customHeight="1">
      <c r="B67" s="595"/>
      <c r="C67" s="596"/>
      <c r="D67" s="789"/>
      <c r="E67" s="595"/>
      <c r="F67" s="44"/>
      <c r="G67" s="732"/>
      <c r="H67" s="408"/>
      <c r="I67" s="674"/>
      <c r="J67" s="736"/>
      <c r="K67" s="736"/>
      <c r="L67" s="736"/>
      <c r="M67" s="736"/>
      <c r="N67" s="737"/>
    </row>
    <row r="68" spans="1:14" s="19" customFormat="1" ht="20.25" customHeight="1">
      <c r="B68" s="595"/>
      <c r="C68" s="596"/>
      <c r="D68" s="789"/>
      <c r="E68" s="595"/>
      <c r="F68" s="677" t="s">
        <v>146</v>
      </c>
      <c r="G68" s="678"/>
      <c r="H68" s="679"/>
      <c r="I68" s="680"/>
      <c r="J68" s="681"/>
      <c r="K68" s="681"/>
      <c r="L68" s="681"/>
      <c r="M68" s="681"/>
      <c r="N68" s="682"/>
    </row>
    <row r="69" spans="1:14" s="19" customFormat="1" ht="15" customHeight="1">
      <c r="B69" s="595"/>
      <c r="C69" s="596"/>
      <c r="D69" s="789"/>
      <c r="E69" s="595"/>
      <c r="F69" s="403" t="s">
        <v>145</v>
      </c>
      <c r="G69" s="683"/>
      <c r="H69" s="404"/>
      <c r="I69" s="738" t="s">
        <v>444</v>
      </c>
      <c r="J69" s="739"/>
      <c r="K69" s="739"/>
      <c r="L69" s="739"/>
      <c r="M69" s="739"/>
      <c r="N69" s="740"/>
    </row>
    <row r="70" spans="1:14" s="19" customFormat="1" ht="30" customHeight="1">
      <c r="B70" s="595"/>
      <c r="C70" s="596"/>
      <c r="D70" s="789"/>
      <c r="E70" s="595"/>
      <c r="F70" s="405"/>
      <c r="G70" s="596"/>
      <c r="H70" s="406"/>
      <c r="I70" s="687"/>
      <c r="J70" s="688"/>
      <c r="K70" s="688"/>
      <c r="L70" s="688"/>
      <c r="M70" s="688"/>
      <c r="N70" s="689"/>
    </row>
    <row r="71" spans="1:14" s="19" customFormat="1" ht="15" customHeight="1">
      <c r="B71" s="595"/>
      <c r="C71" s="596"/>
      <c r="D71" s="789"/>
      <c r="E71" s="595"/>
      <c r="F71" s="187"/>
      <c r="G71" s="692" t="s">
        <v>144</v>
      </c>
      <c r="H71" s="693"/>
      <c r="I71" s="695" t="s">
        <v>241</v>
      </c>
      <c r="J71" s="696"/>
      <c r="K71" s="696"/>
      <c r="L71" s="696"/>
      <c r="M71" s="696"/>
      <c r="N71" s="697"/>
    </row>
    <row r="72" spans="1:14" s="19" customFormat="1" ht="27" customHeight="1">
      <c r="B72" s="595"/>
      <c r="C72" s="596"/>
      <c r="D72" s="789"/>
      <c r="E72" s="595"/>
      <c r="F72" s="187"/>
      <c r="G72" s="694"/>
      <c r="H72" s="406"/>
      <c r="I72" s="698"/>
      <c r="J72" s="699"/>
      <c r="K72" s="699"/>
      <c r="L72" s="699"/>
      <c r="M72" s="699"/>
      <c r="N72" s="700"/>
    </row>
    <row r="73" spans="1:14" s="19" customFormat="1" ht="27.6" customHeight="1">
      <c r="B73" s="595"/>
      <c r="C73" s="596"/>
      <c r="D73" s="789"/>
      <c r="E73" s="595"/>
      <c r="F73" s="187"/>
      <c r="G73" s="741"/>
      <c r="H73" s="408"/>
      <c r="I73" s="742" t="s">
        <v>580</v>
      </c>
      <c r="J73" s="743"/>
      <c r="K73" s="744"/>
      <c r="L73" s="745"/>
      <c r="M73" s="745"/>
      <c r="N73" s="746"/>
    </row>
    <row r="74" spans="1:14" s="19" customFormat="1" ht="27.6" customHeight="1">
      <c r="B74" s="595"/>
      <c r="C74" s="596"/>
      <c r="D74" s="789"/>
      <c r="E74" s="595"/>
      <c r="F74" s="187"/>
      <c r="G74" s="694" t="s">
        <v>578</v>
      </c>
      <c r="H74" s="406"/>
      <c r="I74" s="792" t="s">
        <v>574</v>
      </c>
      <c r="J74" s="793"/>
      <c r="K74" s="794"/>
      <c r="L74" s="795"/>
      <c r="M74" s="795"/>
      <c r="N74" s="796"/>
    </row>
    <row r="75" spans="1:14" s="19" customFormat="1" ht="27.6" customHeight="1">
      <c r="B75" s="595"/>
      <c r="C75" s="596"/>
      <c r="D75" s="789"/>
      <c r="E75" s="595"/>
      <c r="F75" s="187"/>
      <c r="G75" s="694"/>
      <c r="H75" s="406"/>
      <c r="I75" s="772" t="s">
        <v>575</v>
      </c>
      <c r="J75" s="773"/>
      <c r="K75" s="774"/>
      <c r="L75" s="775"/>
      <c r="M75" s="775"/>
      <c r="N75" s="776"/>
    </row>
    <row r="76" spans="1:14" s="19" customFormat="1" ht="27.6" customHeight="1">
      <c r="B76" s="595"/>
      <c r="C76" s="596"/>
      <c r="D76" s="789"/>
      <c r="E76" s="595"/>
      <c r="F76" s="187"/>
      <c r="G76" s="694"/>
      <c r="H76" s="406"/>
      <c r="I76" s="772" t="s">
        <v>577</v>
      </c>
      <c r="J76" s="773"/>
      <c r="K76" s="774"/>
      <c r="L76" s="775"/>
      <c r="M76" s="775"/>
      <c r="N76" s="776"/>
    </row>
    <row r="77" spans="1:14" s="19" customFormat="1" ht="27.6" customHeight="1" thickBot="1">
      <c r="B77" s="585"/>
      <c r="C77" s="586"/>
      <c r="D77" s="790"/>
      <c r="E77" s="585"/>
      <c r="F77" s="189"/>
      <c r="G77" s="791"/>
      <c r="H77" s="587"/>
      <c r="I77" s="797" t="s">
        <v>576</v>
      </c>
      <c r="J77" s="798"/>
      <c r="K77" s="799"/>
      <c r="L77" s="800"/>
      <c r="M77" s="800"/>
      <c r="N77" s="801"/>
    </row>
    <row r="78" spans="1:14" s="19" customFormat="1" ht="18" customHeight="1">
      <c r="B78" s="79"/>
      <c r="C78" s="79"/>
      <c r="D78" s="79"/>
      <c r="E78" s="151"/>
      <c r="F78" s="153"/>
      <c r="G78" s="147"/>
      <c r="H78" s="147"/>
      <c r="I78" s="152"/>
      <c r="J78" s="152"/>
      <c r="K78" s="154"/>
      <c r="L78" s="154"/>
      <c r="M78" s="154"/>
      <c r="N78" s="154"/>
    </row>
    <row r="79" spans="1:14" s="193" customFormat="1">
      <c r="A79" s="190"/>
      <c r="B79" s="190" t="s">
        <v>390</v>
      </c>
      <c r="C79" s="191"/>
      <c r="D79" s="191"/>
      <c r="E79" s="191"/>
      <c r="F79" s="8"/>
      <c r="G79" s="192"/>
      <c r="H79" s="192"/>
      <c r="I79" s="192"/>
      <c r="J79" s="192"/>
      <c r="K79" s="192"/>
      <c r="L79" s="192"/>
      <c r="M79" s="192"/>
      <c r="N79" s="192"/>
    </row>
    <row r="80" spans="1:14" ht="14.25" thickBot="1"/>
    <row r="81" spans="1:14" ht="25.5" customHeight="1">
      <c r="A81" s="194"/>
      <c r="B81" s="711" t="s">
        <v>391</v>
      </c>
      <c r="C81" s="712"/>
      <c r="D81" s="713"/>
      <c r="E81" s="195"/>
      <c r="F81" s="196"/>
      <c r="G81" s="196"/>
      <c r="H81" s="196"/>
      <c r="I81" s="197"/>
      <c r="J81" s="723"/>
      <c r="K81" s="724"/>
      <c r="L81" s="724"/>
      <c r="M81" s="724"/>
      <c r="N81" s="725"/>
    </row>
    <row r="82" spans="1:14" ht="25.5" customHeight="1">
      <c r="A82" s="194"/>
      <c r="B82" s="714" t="s">
        <v>392</v>
      </c>
      <c r="C82" s="715"/>
      <c r="D82" s="716"/>
      <c r="E82" s="726"/>
      <c r="F82" s="727"/>
      <c r="G82" s="727"/>
      <c r="H82" s="727"/>
      <c r="I82" s="727"/>
      <c r="J82" s="727"/>
      <c r="K82" s="727"/>
      <c r="L82" s="727"/>
      <c r="M82" s="727"/>
      <c r="N82" s="728"/>
    </row>
    <row r="83" spans="1:14" ht="25.5" customHeight="1">
      <c r="A83" s="194"/>
      <c r="B83" s="717" t="s">
        <v>393</v>
      </c>
      <c r="C83" s="718"/>
      <c r="D83" s="719"/>
      <c r="E83" s="198"/>
      <c r="F83" s="199"/>
      <c r="G83" s="199"/>
      <c r="H83" s="199"/>
      <c r="I83" s="199"/>
      <c r="J83" s="199"/>
      <c r="K83" s="199"/>
      <c r="L83" s="199"/>
      <c r="M83" s="199"/>
      <c r="N83" s="200"/>
    </row>
    <row r="84" spans="1:14" ht="25.5" customHeight="1" thickBot="1">
      <c r="A84" s="194"/>
      <c r="B84" s="720" t="s">
        <v>392</v>
      </c>
      <c r="C84" s="721"/>
      <c r="D84" s="722"/>
      <c r="E84" s="729"/>
      <c r="F84" s="730"/>
      <c r="G84" s="730"/>
      <c r="H84" s="730"/>
      <c r="I84" s="730"/>
      <c r="J84" s="730"/>
      <c r="K84" s="730"/>
      <c r="L84" s="730"/>
      <c r="M84" s="730"/>
      <c r="N84" s="731"/>
    </row>
  </sheetData>
  <mergeCells count="151">
    <mergeCell ref="I77:J77"/>
    <mergeCell ref="K77:N77"/>
    <mergeCell ref="G42:H43"/>
    <mergeCell ref="G62:H65"/>
    <mergeCell ref="I64:J64"/>
    <mergeCell ref="K64:N64"/>
    <mergeCell ref="I65:J65"/>
    <mergeCell ref="K65:N65"/>
    <mergeCell ref="E54:E65"/>
    <mergeCell ref="G54:H55"/>
    <mergeCell ref="I70:N70"/>
    <mergeCell ref="I43:N43"/>
    <mergeCell ref="K53:N53"/>
    <mergeCell ref="I45:N45"/>
    <mergeCell ref="I46:N46"/>
    <mergeCell ref="I42:N42"/>
    <mergeCell ref="F44:H44"/>
    <mergeCell ref="F45:H46"/>
    <mergeCell ref="G47:H49"/>
    <mergeCell ref="I47:N48"/>
    <mergeCell ref="I49:J49"/>
    <mergeCell ref="K49:N49"/>
    <mergeCell ref="G50:H53"/>
    <mergeCell ref="I50:J50"/>
    <mergeCell ref="I32:N32"/>
    <mergeCell ref="I33:N33"/>
    <mergeCell ref="I34:N34"/>
    <mergeCell ref="I38:J38"/>
    <mergeCell ref="K38:N38"/>
    <mergeCell ref="I39:J39"/>
    <mergeCell ref="I40:J40"/>
    <mergeCell ref="K40:N40"/>
    <mergeCell ref="I41:J41"/>
    <mergeCell ref="K41:N41"/>
    <mergeCell ref="M5:N5"/>
    <mergeCell ref="F6:H6"/>
    <mergeCell ref="I6:N6"/>
    <mergeCell ref="F7:H7"/>
    <mergeCell ref="I7:N7"/>
    <mergeCell ref="F8:H9"/>
    <mergeCell ref="I8:N8"/>
    <mergeCell ref="I9:N9"/>
    <mergeCell ref="E2:E11"/>
    <mergeCell ref="F2:H2"/>
    <mergeCell ref="I2:N2"/>
    <mergeCell ref="F3:H3"/>
    <mergeCell ref="I3:N3"/>
    <mergeCell ref="F4:H4"/>
    <mergeCell ref="J4:N4"/>
    <mergeCell ref="F5:H5"/>
    <mergeCell ref="I5:K5"/>
    <mergeCell ref="F10:H11"/>
    <mergeCell ref="I10:N10"/>
    <mergeCell ref="I11:N11"/>
    <mergeCell ref="F15:H15"/>
    <mergeCell ref="J15:N15"/>
    <mergeCell ref="F16:H16"/>
    <mergeCell ref="K16:N16"/>
    <mergeCell ref="F17:H17"/>
    <mergeCell ref="I17:N17"/>
    <mergeCell ref="E12:E17"/>
    <mergeCell ref="F12:H12"/>
    <mergeCell ref="I12:N12"/>
    <mergeCell ref="F13:H13"/>
    <mergeCell ref="I13:N13"/>
    <mergeCell ref="F14:H14"/>
    <mergeCell ref="K14:N14"/>
    <mergeCell ref="I23:N24"/>
    <mergeCell ref="I25:J25"/>
    <mergeCell ref="K25:N25"/>
    <mergeCell ref="I26:J26"/>
    <mergeCell ref="K26:N26"/>
    <mergeCell ref="G18:H19"/>
    <mergeCell ref="I18:N18"/>
    <mergeCell ref="I19:N19"/>
    <mergeCell ref="I27:J27"/>
    <mergeCell ref="K27:N27"/>
    <mergeCell ref="F21:H22"/>
    <mergeCell ref="I21:N21"/>
    <mergeCell ref="I22:N22"/>
    <mergeCell ref="F20:H20"/>
    <mergeCell ref="I20:N20"/>
    <mergeCell ref="I28:J28"/>
    <mergeCell ref="K28:N28"/>
    <mergeCell ref="I29:J29"/>
    <mergeCell ref="K29:N29"/>
    <mergeCell ref="B2:D77"/>
    <mergeCell ref="E20:E29"/>
    <mergeCell ref="G23:H25"/>
    <mergeCell ref="G26:H29"/>
    <mergeCell ref="G30:H31"/>
    <mergeCell ref="I30:N30"/>
    <mergeCell ref="E32:E41"/>
    <mergeCell ref="F32:H32"/>
    <mergeCell ref="F33:H34"/>
    <mergeCell ref="G35:H37"/>
    <mergeCell ref="I35:N36"/>
    <mergeCell ref="I37:J37"/>
    <mergeCell ref="K37:N37"/>
    <mergeCell ref="G38:H41"/>
    <mergeCell ref="E42:E53"/>
    <mergeCell ref="I31:N31"/>
    <mergeCell ref="K39:N39"/>
    <mergeCell ref="I52:J52"/>
    <mergeCell ref="K52:N52"/>
    <mergeCell ref="I53:J53"/>
    <mergeCell ref="K50:N50"/>
    <mergeCell ref="I44:N44"/>
    <mergeCell ref="I51:J51"/>
    <mergeCell ref="K51:N51"/>
    <mergeCell ref="I74:J74"/>
    <mergeCell ref="K74:N74"/>
    <mergeCell ref="I75:J75"/>
    <mergeCell ref="K75:N75"/>
    <mergeCell ref="I76:J76"/>
    <mergeCell ref="K76:N76"/>
    <mergeCell ref="I54:N54"/>
    <mergeCell ref="I55:N55"/>
    <mergeCell ref="F56:H56"/>
    <mergeCell ref="I56:N56"/>
    <mergeCell ref="F57:H58"/>
    <mergeCell ref="G59:H61"/>
    <mergeCell ref="I59:N60"/>
    <mergeCell ref="I61:J61"/>
    <mergeCell ref="K61:N61"/>
    <mergeCell ref="I57:N57"/>
    <mergeCell ref="I58:N58"/>
    <mergeCell ref="B81:D81"/>
    <mergeCell ref="J81:N81"/>
    <mergeCell ref="B82:D82"/>
    <mergeCell ref="E82:N82"/>
    <mergeCell ref="B83:D83"/>
    <mergeCell ref="B84:D84"/>
    <mergeCell ref="E84:N84"/>
    <mergeCell ref="I62:J62"/>
    <mergeCell ref="K62:N62"/>
    <mergeCell ref="I63:J63"/>
    <mergeCell ref="K63:N63"/>
    <mergeCell ref="E66:E77"/>
    <mergeCell ref="G66:H67"/>
    <mergeCell ref="I66:N66"/>
    <mergeCell ref="I67:N67"/>
    <mergeCell ref="F68:H68"/>
    <mergeCell ref="I68:N68"/>
    <mergeCell ref="F69:H70"/>
    <mergeCell ref="I69:N69"/>
    <mergeCell ref="G71:H73"/>
    <mergeCell ref="I71:N72"/>
    <mergeCell ref="I73:J73"/>
    <mergeCell ref="K73:N73"/>
    <mergeCell ref="G74:H77"/>
  </mergeCells>
  <phoneticPr fontId="76"/>
  <conditionalFormatting sqref="E82">
    <cfRule type="expression" dxfId="3" priority="1">
      <formula>OR($Q$12=TRUE,$R$12=TRUE)=TRUE</formula>
    </cfRule>
  </conditionalFormatting>
  <conditionalFormatting sqref="E84">
    <cfRule type="expression" dxfId="2" priority="2">
      <formula>$Q$15=TRUE</formula>
    </cfRule>
  </conditionalFormatting>
  <dataValidations count="2">
    <dataValidation type="list" allowBlank="1" showErrorMessage="1" sqref="I7:N7" xr:uid="{9DE1CD17-5D85-4D45-82A4-9227D25891B7}">
      <formula1>"中小企業,中小企業以外(注)"</formula1>
    </dataValidation>
    <dataValidation type="list" allowBlank="1" showInputMessage="1" showErrorMessage="1" sqref="K26:N26 K38:N38 K50:N50 K62:N62 K74:N74" xr:uid="{40A56FC2-CD52-4A65-9FBA-2F73C4B479DE}">
      <formula1>"2023年度,2024年度"</formula1>
    </dataValidation>
  </dataValidation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72" r:id="rId4" name="Check Box 4">
              <controlPr defaultSize="0" autoFill="0" autoLine="0" autoPict="0" altText="シェアードセービング契約方式で_x000a_ESCO事業者を利用">
                <anchor moveWithCells="1">
                  <from>
                    <xdr:col>4</xdr:col>
                    <xdr:colOff>85725</xdr:colOff>
                    <xdr:row>79</xdr:row>
                    <xdr:rowOff>9525</xdr:rowOff>
                  </from>
                  <to>
                    <xdr:col>8</xdr:col>
                    <xdr:colOff>476250</xdr:colOff>
                    <xdr:row>81</xdr:row>
                    <xdr:rowOff>219075</xdr:rowOff>
                  </to>
                </anchor>
              </controlPr>
            </control>
          </mc:Choice>
        </mc:AlternateContent>
        <mc:AlternateContent xmlns:mc="http://schemas.openxmlformats.org/markup-compatibility/2006">
          <mc:Choice Requires="x14">
            <control shapeId="58373" r:id="rId5" name="Check Box 5">
              <controlPr defaultSize="0" autoFill="0" autoLine="0" autoPict="0" altText="リースを利用">
                <anchor moveWithCells="1">
                  <from>
                    <xdr:col>4</xdr:col>
                    <xdr:colOff>85725</xdr:colOff>
                    <xdr:row>81</xdr:row>
                    <xdr:rowOff>76200</xdr:rowOff>
                  </from>
                  <to>
                    <xdr:col>5</xdr:col>
                    <xdr:colOff>419100</xdr:colOff>
                    <xdr:row>83</xdr:row>
                    <xdr:rowOff>209550</xdr:rowOff>
                  </to>
                </anchor>
              </controlPr>
            </control>
          </mc:Choice>
        </mc:AlternateContent>
        <mc:AlternateContent xmlns:mc="http://schemas.openxmlformats.org/markup-compatibility/2006">
          <mc:Choice Requires="x14">
            <control shapeId="58374" r:id="rId6" name="Check Box 6">
              <controlPr defaultSize="0" autoFill="0" autoLine="0" autoPict="0" altText="シェアードセービング契約方式で_x000a_ESCO事業者を利用">
                <anchor moveWithCells="1">
                  <from>
                    <xdr:col>9</xdr:col>
                    <xdr:colOff>85725</xdr:colOff>
                    <xdr:row>79</xdr:row>
                    <xdr:rowOff>19050</xdr:rowOff>
                  </from>
                  <to>
                    <xdr:col>11</xdr:col>
                    <xdr:colOff>390525</xdr:colOff>
                    <xdr:row>81</xdr:row>
                    <xdr:rowOff>219075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22B2-C69A-4B4B-9D54-4E783D39B90D}">
  <dimension ref="A1:R84"/>
  <sheetViews>
    <sheetView showGridLines="0" workbookViewId="0"/>
  </sheetViews>
  <sheetFormatPr defaultRowHeight="13.5"/>
  <cols>
    <col min="1" max="1" width="2.125" style="8" customWidth="1"/>
    <col min="2" max="4" width="4.375" style="8" customWidth="1"/>
    <col min="5" max="8" width="9" style="8"/>
    <col min="9" max="9" width="20.875" style="8" customWidth="1"/>
    <col min="10" max="10" width="9" style="8"/>
    <col min="11" max="11" width="16.125" style="8" bestFit="1" customWidth="1"/>
    <col min="12" max="15" width="9" style="8"/>
    <col min="16" max="19" width="0" style="8" hidden="1" customWidth="1"/>
    <col min="20" max="16384" width="9" style="8"/>
  </cols>
  <sheetData>
    <row r="1" spans="2:18" ht="42" customHeight="1" thickBot="1">
      <c r="B1" s="8" t="s">
        <v>486</v>
      </c>
    </row>
    <row r="2" spans="2:18" s="19" customFormat="1" ht="20.25" customHeight="1">
      <c r="B2" s="582" t="s">
        <v>454</v>
      </c>
      <c r="C2" s="583"/>
      <c r="D2" s="788"/>
      <c r="E2" s="779" t="s">
        <v>384</v>
      </c>
      <c r="F2" s="618" t="s">
        <v>385</v>
      </c>
      <c r="G2" s="619"/>
      <c r="H2" s="620"/>
      <c r="I2" s="708"/>
      <c r="J2" s="709"/>
      <c r="K2" s="709"/>
      <c r="L2" s="709"/>
      <c r="M2" s="709"/>
      <c r="N2" s="710"/>
    </row>
    <row r="3" spans="2:18" s="19" customFormat="1" ht="20.25" customHeight="1">
      <c r="B3" s="595"/>
      <c r="C3" s="596"/>
      <c r="D3" s="789"/>
      <c r="E3" s="780"/>
      <c r="F3" s="615" t="s">
        <v>151</v>
      </c>
      <c r="G3" s="749"/>
      <c r="H3" s="750"/>
      <c r="I3" s="751"/>
      <c r="J3" s="752"/>
      <c r="K3" s="752"/>
      <c r="L3" s="752"/>
      <c r="M3" s="752"/>
      <c r="N3" s="753"/>
    </row>
    <row r="4" spans="2:18" s="19" customFormat="1" ht="20.25" customHeight="1">
      <c r="B4" s="595"/>
      <c r="C4" s="596"/>
      <c r="D4" s="789"/>
      <c r="E4" s="780"/>
      <c r="F4" s="615" t="s">
        <v>164</v>
      </c>
      <c r="G4" s="616"/>
      <c r="H4" s="617"/>
      <c r="I4" s="48" t="s">
        <v>153</v>
      </c>
      <c r="J4" s="635"/>
      <c r="K4" s="633"/>
      <c r="L4" s="633"/>
      <c r="M4" s="633"/>
      <c r="N4" s="636"/>
    </row>
    <row r="5" spans="2:18" s="19" customFormat="1" ht="20.25" customHeight="1">
      <c r="B5" s="595"/>
      <c r="C5" s="596"/>
      <c r="D5" s="789"/>
      <c r="E5" s="780"/>
      <c r="F5" s="615" t="s">
        <v>163</v>
      </c>
      <c r="G5" s="616"/>
      <c r="H5" s="617"/>
      <c r="I5" s="635"/>
      <c r="J5" s="747"/>
      <c r="K5" s="747"/>
      <c r="L5" s="45" t="s">
        <v>162</v>
      </c>
      <c r="M5" s="633"/>
      <c r="N5" s="748"/>
    </row>
    <row r="6" spans="2:18" s="19" customFormat="1" ht="20.25" customHeight="1">
      <c r="B6" s="595"/>
      <c r="C6" s="596"/>
      <c r="D6" s="789"/>
      <c r="E6" s="780"/>
      <c r="F6" s="615" t="s">
        <v>239</v>
      </c>
      <c r="G6" s="616"/>
      <c r="H6" s="617"/>
      <c r="I6" s="754"/>
      <c r="J6" s="755"/>
      <c r="K6" s="755"/>
      <c r="L6" s="755"/>
      <c r="M6" s="755"/>
      <c r="N6" s="756"/>
    </row>
    <row r="7" spans="2:18" s="19" customFormat="1" ht="20.25" customHeight="1">
      <c r="B7" s="595"/>
      <c r="C7" s="596"/>
      <c r="D7" s="789"/>
      <c r="E7" s="780"/>
      <c r="F7" s="640" t="s">
        <v>424</v>
      </c>
      <c r="G7" s="641"/>
      <c r="H7" s="642"/>
      <c r="I7" s="757"/>
      <c r="J7" s="758"/>
      <c r="K7" s="758"/>
      <c r="L7" s="758"/>
      <c r="M7" s="758"/>
      <c r="N7" s="759"/>
      <c r="O7" s="19" t="s">
        <v>445</v>
      </c>
    </row>
    <row r="8" spans="2:18" s="19" customFormat="1" ht="20.25" customHeight="1">
      <c r="B8" s="595"/>
      <c r="C8" s="596"/>
      <c r="D8" s="789"/>
      <c r="E8" s="780"/>
      <c r="F8" s="608" t="s">
        <v>161</v>
      </c>
      <c r="G8" s="609"/>
      <c r="H8" s="610"/>
      <c r="I8" s="656" t="s">
        <v>387</v>
      </c>
      <c r="J8" s="657"/>
      <c r="K8" s="657"/>
      <c r="L8" s="657"/>
      <c r="M8" s="657"/>
      <c r="N8" s="658"/>
    </row>
    <row r="9" spans="2:18" s="19" customFormat="1" ht="20.25" customHeight="1">
      <c r="B9" s="595"/>
      <c r="C9" s="596"/>
      <c r="D9" s="789"/>
      <c r="E9" s="780"/>
      <c r="F9" s="611"/>
      <c r="G9" s="612"/>
      <c r="H9" s="613"/>
      <c r="I9" s="674"/>
      <c r="J9" s="765"/>
      <c r="K9" s="765"/>
      <c r="L9" s="765"/>
      <c r="M9" s="765"/>
      <c r="N9" s="766"/>
    </row>
    <row r="10" spans="2:18" s="19" customFormat="1" ht="20.25" customHeight="1">
      <c r="B10" s="595"/>
      <c r="C10" s="596"/>
      <c r="D10" s="789"/>
      <c r="E10" s="780"/>
      <c r="F10" s="608" t="s">
        <v>160</v>
      </c>
      <c r="G10" s="609"/>
      <c r="H10" s="610"/>
      <c r="I10" s="656" t="s">
        <v>159</v>
      </c>
      <c r="J10" s="657"/>
      <c r="K10" s="657"/>
      <c r="L10" s="657"/>
      <c r="M10" s="657"/>
      <c r="N10" s="658"/>
    </row>
    <row r="11" spans="2:18" s="19" customFormat="1" ht="20.25" customHeight="1">
      <c r="B11" s="595"/>
      <c r="C11" s="596"/>
      <c r="D11" s="789"/>
      <c r="E11" s="613"/>
      <c r="F11" s="611"/>
      <c r="G11" s="612"/>
      <c r="H11" s="613"/>
      <c r="I11" s="662"/>
      <c r="J11" s="706"/>
      <c r="K11" s="706"/>
      <c r="L11" s="706"/>
      <c r="M11" s="706"/>
      <c r="N11" s="707"/>
    </row>
    <row r="12" spans="2:18" s="19" customFormat="1" ht="20.25" customHeight="1">
      <c r="B12" s="595"/>
      <c r="C12" s="596"/>
      <c r="D12" s="789"/>
      <c r="E12" s="679" t="s">
        <v>158</v>
      </c>
      <c r="F12" s="621" t="s">
        <v>157</v>
      </c>
      <c r="G12" s="621"/>
      <c r="H12" s="621"/>
      <c r="I12" s="760"/>
      <c r="J12" s="760"/>
      <c r="K12" s="760"/>
      <c r="L12" s="760"/>
      <c r="M12" s="760"/>
      <c r="N12" s="764"/>
      <c r="Q12" s="19" t="b">
        <v>0</v>
      </c>
      <c r="R12" s="19" t="b">
        <v>0</v>
      </c>
    </row>
    <row r="13" spans="2:18" s="19" customFormat="1" ht="20.25" customHeight="1">
      <c r="B13" s="595"/>
      <c r="C13" s="596"/>
      <c r="D13" s="789"/>
      <c r="E13" s="617"/>
      <c r="F13" s="621" t="s">
        <v>156</v>
      </c>
      <c r="G13" s="621"/>
      <c r="H13" s="621"/>
      <c r="I13" s="760"/>
      <c r="J13" s="760"/>
      <c r="K13" s="760"/>
      <c r="L13" s="760"/>
      <c r="M13" s="760"/>
      <c r="N13" s="764"/>
    </row>
    <row r="14" spans="2:18" s="19" customFormat="1" ht="20.25" customHeight="1">
      <c r="B14" s="595"/>
      <c r="C14" s="596"/>
      <c r="D14" s="789"/>
      <c r="E14" s="617"/>
      <c r="F14" s="621" t="s">
        <v>150</v>
      </c>
      <c r="G14" s="621"/>
      <c r="H14" s="621"/>
      <c r="I14" s="48"/>
      <c r="J14" s="46" t="s">
        <v>155</v>
      </c>
      <c r="K14" s="635"/>
      <c r="L14" s="633"/>
      <c r="M14" s="633"/>
      <c r="N14" s="636"/>
    </row>
    <row r="15" spans="2:18" s="19" customFormat="1" ht="20.25" customHeight="1">
      <c r="B15" s="595"/>
      <c r="C15" s="596"/>
      <c r="D15" s="789"/>
      <c r="E15" s="617"/>
      <c r="F15" s="621" t="s">
        <v>154</v>
      </c>
      <c r="G15" s="621"/>
      <c r="H15" s="621"/>
      <c r="I15" s="48" t="s">
        <v>153</v>
      </c>
      <c r="J15" s="760"/>
      <c r="K15" s="760"/>
      <c r="L15" s="760"/>
      <c r="M15" s="760"/>
      <c r="N15" s="764"/>
      <c r="Q15" s="19" t="b">
        <v>0</v>
      </c>
    </row>
    <row r="16" spans="2:18" s="19" customFormat="1" ht="20.25" customHeight="1">
      <c r="B16" s="595"/>
      <c r="C16" s="596"/>
      <c r="D16" s="789"/>
      <c r="E16" s="617"/>
      <c r="F16" s="621" t="s">
        <v>149</v>
      </c>
      <c r="G16" s="621"/>
      <c r="H16" s="621"/>
      <c r="I16" s="48"/>
      <c r="J16" s="45" t="s">
        <v>152</v>
      </c>
      <c r="K16" s="760"/>
      <c r="L16" s="761"/>
      <c r="M16" s="761"/>
      <c r="N16" s="762"/>
    </row>
    <row r="17" spans="2:14" s="19" customFormat="1" ht="20.25" customHeight="1">
      <c r="B17" s="595"/>
      <c r="C17" s="596"/>
      <c r="D17" s="789"/>
      <c r="E17" s="617"/>
      <c r="F17" s="621" t="s">
        <v>148</v>
      </c>
      <c r="G17" s="621"/>
      <c r="H17" s="621"/>
      <c r="I17" s="760"/>
      <c r="J17" s="760"/>
      <c r="K17" s="760"/>
      <c r="L17" s="760"/>
      <c r="M17" s="760"/>
      <c r="N17" s="764"/>
    </row>
    <row r="18" spans="2:14" s="19" customFormat="1" ht="20.25" customHeight="1">
      <c r="B18" s="595"/>
      <c r="C18" s="596"/>
      <c r="D18" s="789"/>
      <c r="E18" s="44"/>
      <c r="F18" s="44"/>
      <c r="G18" s="596" t="s">
        <v>147</v>
      </c>
      <c r="H18" s="406"/>
      <c r="I18" s="671" t="s">
        <v>593</v>
      </c>
      <c r="J18" s="672"/>
      <c r="K18" s="672"/>
      <c r="L18" s="672"/>
      <c r="M18" s="672"/>
      <c r="N18" s="673"/>
    </row>
    <row r="19" spans="2:14" s="19" customFormat="1" ht="20.25" customHeight="1">
      <c r="B19" s="595"/>
      <c r="C19" s="596"/>
      <c r="D19" s="789"/>
      <c r="E19" s="44"/>
      <c r="F19" s="44"/>
      <c r="G19" s="690"/>
      <c r="H19" s="691"/>
      <c r="I19" s="674"/>
      <c r="J19" s="675"/>
      <c r="K19" s="675"/>
      <c r="L19" s="675"/>
      <c r="M19" s="675"/>
      <c r="N19" s="676"/>
    </row>
    <row r="20" spans="2:14" s="19" customFormat="1" ht="20.25" customHeight="1">
      <c r="B20" s="595"/>
      <c r="C20" s="596"/>
      <c r="D20" s="789"/>
      <c r="E20" s="595" t="s">
        <v>240</v>
      </c>
      <c r="F20" s="677" t="s">
        <v>146</v>
      </c>
      <c r="G20" s="678"/>
      <c r="H20" s="679"/>
      <c r="I20" s="680"/>
      <c r="J20" s="681"/>
      <c r="K20" s="681"/>
      <c r="L20" s="681"/>
      <c r="M20" s="681"/>
      <c r="N20" s="682"/>
    </row>
    <row r="21" spans="2:14" s="19" customFormat="1" ht="15" customHeight="1">
      <c r="B21" s="595"/>
      <c r="C21" s="596"/>
      <c r="D21" s="789"/>
      <c r="E21" s="595"/>
      <c r="F21" s="403" t="s">
        <v>145</v>
      </c>
      <c r="G21" s="683"/>
      <c r="H21" s="404"/>
      <c r="I21" s="684" t="s">
        <v>444</v>
      </c>
      <c r="J21" s="685"/>
      <c r="K21" s="685"/>
      <c r="L21" s="685"/>
      <c r="M21" s="685"/>
      <c r="N21" s="686"/>
    </row>
    <row r="22" spans="2:14" s="19" customFormat="1" ht="30" customHeight="1">
      <c r="B22" s="595"/>
      <c r="C22" s="596"/>
      <c r="D22" s="789"/>
      <c r="E22" s="595"/>
      <c r="F22" s="405"/>
      <c r="G22" s="596"/>
      <c r="H22" s="406"/>
      <c r="I22" s="687"/>
      <c r="J22" s="688"/>
      <c r="K22" s="688"/>
      <c r="L22" s="688"/>
      <c r="M22" s="688"/>
      <c r="N22" s="689"/>
    </row>
    <row r="23" spans="2:14" s="19" customFormat="1" ht="15" customHeight="1">
      <c r="B23" s="595"/>
      <c r="C23" s="596"/>
      <c r="D23" s="789"/>
      <c r="E23" s="595"/>
      <c r="F23" s="187"/>
      <c r="G23" s="692" t="s">
        <v>144</v>
      </c>
      <c r="H23" s="693"/>
      <c r="I23" s="695" t="s">
        <v>241</v>
      </c>
      <c r="J23" s="696"/>
      <c r="K23" s="696"/>
      <c r="L23" s="696"/>
      <c r="M23" s="696"/>
      <c r="N23" s="697"/>
    </row>
    <row r="24" spans="2:14" s="19" customFormat="1" ht="27" customHeight="1">
      <c r="B24" s="595"/>
      <c r="C24" s="596"/>
      <c r="D24" s="789"/>
      <c r="E24" s="595"/>
      <c r="F24" s="187"/>
      <c r="G24" s="694"/>
      <c r="H24" s="406"/>
      <c r="I24" s="698"/>
      <c r="J24" s="699"/>
      <c r="K24" s="699"/>
      <c r="L24" s="699"/>
      <c r="M24" s="699"/>
      <c r="N24" s="700"/>
    </row>
    <row r="25" spans="2:14" s="19" customFormat="1" ht="27.6" customHeight="1">
      <c r="B25" s="595"/>
      <c r="C25" s="596"/>
      <c r="D25" s="789"/>
      <c r="E25" s="595"/>
      <c r="F25" s="187"/>
      <c r="G25" s="694"/>
      <c r="H25" s="406"/>
      <c r="I25" s="701" t="s">
        <v>580</v>
      </c>
      <c r="J25" s="702"/>
      <c r="K25" s="703"/>
      <c r="L25" s="704"/>
      <c r="M25" s="704"/>
      <c r="N25" s="705"/>
    </row>
    <row r="26" spans="2:14" s="19" customFormat="1" ht="27.6" customHeight="1">
      <c r="B26" s="595"/>
      <c r="C26" s="596"/>
      <c r="D26" s="789"/>
      <c r="E26" s="595"/>
      <c r="F26" s="187"/>
      <c r="G26" s="782" t="s">
        <v>578</v>
      </c>
      <c r="H26" s="404"/>
      <c r="I26" s="767" t="s">
        <v>574</v>
      </c>
      <c r="J26" s="768"/>
      <c r="K26" s="769"/>
      <c r="L26" s="770"/>
      <c r="M26" s="770"/>
      <c r="N26" s="771"/>
    </row>
    <row r="27" spans="2:14" s="19" customFormat="1" ht="27.6" customHeight="1">
      <c r="B27" s="595"/>
      <c r="C27" s="596"/>
      <c r="D27" s="789"/>
      <c r="E27" s="595"/>
      <c r="F27" s="187"/>
      <c r="G27" s="694"/>
      <c r="H27" s="406"/>
      <c r="I27" s="772" t="s">
        <v>575</v>
      </c>
      <c r="J27" s="773"/>
      <c r="K27" s="774"/>
      <c r="L27" s="775"/>
      <c r="M27" s="775"/>
      <c r="N27" s="776"/>
    </row>
    <row r="28" spans="2:14" s="19" customFormat="1" ht="27.6" customHeight="1">
      <c r="B28" s="595"/>
      <c r="C28" s="596"/>
      <c r="D28" s="789"/>
      <c r="E28" s="595"/>
      <c r="F28" s="187"/>
      <c r="G28" s="694"/>
      <c r="H28" s="406"/>
      <c r="I28" s="772" t="s">
        <v>577</v>
      </c>
      <c r="J28" s="773"/>
      <c r="K28" s="774"/>
      <c r="L28" s="775"/>
      <c r="M28" s="775"/>
      <c r="N28" s="776"/>
    </row>
    <row r="29" spans="2:14" s="19" customFormat="1" ht="27.6" customHeight="1">
      <c r="B29" s="595"/>
      <c r="C29" s="596"/>
      <c r="D29" s="789"/>
      <c r="E29" s="781"/>
      <c r="F29" s="188"/>
      <c r="G29" s="741"/>
      <c r="H29" s="408"/>
      <c r="I29" s="777" t="s">
        <v>576</v>
      </c>
      <c r="J29" s="778"/>
      <c r="K29" s="783"/>
      <c r="L29" s="784"/>
      <c r="M29" s="784"/>
      <c r="N29" s="785"/>
    </row>
    <row r="30" spans="2:14" s="19" customFormat="1" ht="20.25" customHeight="1">
      <c r="B30" s="595"/>
      <c r="C30" s="596"/>
      <c r="D30" s="789"/>
      <c r="E30" s="44"/>
      <c r="F30" s="44"/>
      <c r="G30" s="596" t="s">
        <v>147</v>
      </c>
      <c r="H30" s="406"/>
      <c r="I30" s="671" t="s">
        <v>593</v>
      </c>
      <c r="J30" s="672"/>
      <c r="K30" s="672"/>
      <c r="L30" s="672"/>
      <c r="M30" s="672"/>
      <c r="N30" s="673"/>
    </row>
    <row r="31" spans="2:14" s="19" customFormat="1" ht="20.25" customHeight="1">
      <c r="B31" s="595"/>
      <c r="C31" s="596"/>
      <c r="D31" s="789"/>
      <c r="E31" s="44"/>
      <c r="F31" s="44"/>
      <c r="G31" s="690"/>
      <c r="H31" s="691"/>
      <c r="I31" s="674"/>
      <c r="J31" s="675"/>
      <c r="K31" s="675"/>
      <c r="L31" s="675"/>
      <c r="M31" s="675"/>
      <c r="N31" s="676"/>
    </row>
    <row r="32" spans="2:14" s="19" customFormat="1" ht="20.25" customHeight="1">
      <c r="B32" s="595"/>
      <c r="C32" s="596"/>
      <c r="D32" s="789"/>
      <c r="E32" s="786" t="s">
        <v>389</v>
      </c>
      <c r="F32" s="677" t="s">
        <v>146</v>
      </c>
      <c r="G32" s="678"/>
      <c r="H32" s="679"/>
      <c r="I32" s="680"/>
      <c r="J32" s="681"/>
      <c r="K32" s="681"/>
      <c r="L32" s="681"/>
      <c r="M32" s="681"/>
      <c r="N32" s="682"/>
    </row>
    <row r="33" spans="2:14" s="19" customFormat="1" ht="15" customHeight="1">
      <c r="B33" s="595"/>
      <c r="C33" s="596"/>
      <c r="D33" s="789"/>
      <c r="E33" s="786"/>
      <c r="F33" s="403" t="s">
        <v>145</v>
      </c>
      <c r="G33" s="683"/>
      <c r="H33" s="404"/>
      <c r="I33" s="684" t="s">
        <v>444</v>
      </c>
      <c r="J33" s="685"/>
      <c r="K33" s="685"/>
      <c r="L33" s="685"/>
      <c r="M33" s="685"/>
      <c r="N33" s="686"/>
    </row>
    <row r="34" spans="2:14" s="19" customFormat="1" ht="30" customHeight="1">
      <c r="B34" s="595"/>
      <c r="C34" s="596"/>
      <c r="D34" s="789"/>
      <c r="E34" s="786"/>
      <c r="F34" s="405"/>
      <c r="G34" s="596"/>
      <c r="H34" s="406"/>
      <c r="I34" s="687"/>
      <c r="J34" s="688"/>
      <c r="K34" s="688"/>
      <c r="L34" s="688"/>
      <c r="M34" s="688"/>
      <c r="N34" s="689"/>
    </row>
    <row r="35" spans="2:14" s="19" customFormat="1" ht="15" customHeight="1">
      <c r="B35" s="595"/>
      <c r="C35" s="596"/>
      <c r="D35" s="789"/>
      <c r="E35" s="786"/>
      <c r="F35" s="187"/>
      <c r="G35" s="692" t="s">
        <v>144</v>
      </c>
      <c r="H35" s="693"/>
      <c r="I35" s="695" t="s">
        <v>241</v>
      </c>
      <c r="J35" s="696"/>
      <c r="K35" s="696"/>
      <c r="L35" s="696"/>
      <c r="M35" s="696"/>
      <c r="N35" s="697"/>
    </row>
    <row r="36" spans="2:14" s="19" customFormat="1" ht="27" customHeight="1">
      <c r="B36" s="595"/>
      <c r="C36" s="596"/>
      <c r="D36" s="789"/>
      <c r="E36" s="786"/>
      <c r="F36" s="187"/>
      <c r="G36" s="694"/>
      <c r="H36" s="406"/>
      <c r="I36" s="698"/>
      <c r="J36" s="699"/>
      <c r="K36" s="699"/>
      <c r="L36" s="699"/>
      <c r="M36" s="699"/>
      <c r="N36" s="700"/>
    </row>
    <row r="37" spans="2:14" s="19" customFormat="1" ht="27.6" customHeight="1">
      <c r="B37" s="595"/>
      <c r="C37" s="596"/>
      <c r="D37" s="789"/>
      <c r="E37" s="786"/>
      <c r="F37" s="187"/>
      <c r="G37" s="694"/>
      <c r="H37" s="406"/>
      <c r="I37" s="701" t="s">
        <v>580</v>
      </c>
      <c r="J37" s="702"/>
      <c r="K37" s="703"/>
      <c r="L37" s="704"/>
      <c r="M37" s="704"/>
      <c r="N37" s="705"/>
    </row>
    <row r="38" spans="2:14" s="19" customFormat="1" ht="27.6" customHeight="1">
      <c r="B38" s="595"/>
      <c r="C38" s="596"/>
      <c r="D38" s="789"/>
      <c r="E38" s="786"/>
      <c r="F38" s="187"/>
      <c r="G38" s="782" t="s">
        <v>578</v>
      </c>
      <c r="H38" s="404"/>
      <c r="I38" s="767" t="s">
        <v>574</v>
      </c>
      <c r="J38" s="768"/>
      <c r="K38" s="769"/>
      <c r="L38" s="770"/>
      <c r="M38" s="770"/>
      <c r="N38" s="771"/>
    </row>
    <row r="39" spans="2:14" s="19" customFormat="1" ht="27.6" customHeight="1">
      <c r="B39" s="595"/>
      <c r="C39" s="596"/>
      <c r="D39" s="789"/>
      <c r="E39" s="786"/>
      <c r="F39" s="187"/>
      <c r="G39" s="694"/>
      <c r="H39" s="406"/>
      <c r="I39" s="772" t="s">
        <v>575</v>
      </c>
      <c r="J39" s="773"/>
      <c r="K39" s="774"/>
      <c r="L39" s="775"/>
      <c r="M39" s="775"/>
      <c r="N39" s="776"/>
    </row>
    <row r="40" spans="2:14" s="19" customFormat="1" ht="27.6" customHeight="1">
      <c r="B40" s="595"/>
      <c r="C40" s="596"/>
      <c r="D40" s="789"/>
      <c r="E40" s="786"/>
      <c r="F40" s="187"/>
      <c r="G40" s="694"/>
      <c r="H40" s="406"/>
      <c r="I40" s="772" t="s">
        <v>577</v>
      </c>
      <c r="J40" s="773"/>
      <c r="K40" s="774"/>
      <c r="L40" s="775"/>
      <c r="M40" s="775"/>
      <c r="N40" s="776"/>
    </row>
    <row r="41" spans="2:14" s="19" customFormat="1" ht="27.6" customHeight="1">
      <c r="B41" s="595"/>
      <c r="C41" s="596"/>
      <c r="D41" s="789"/>
      <c r="E41" s="786"/>
      <c r="F41" s="188"/>
      <c r="G41" s="741"/>
      <c r="H41" s="408"/>
      <c r="I41" s="777" t="s">
        <v>576</v>
      </c>
      <c r="J41" s="778"/>
      <c r="K41" s="783"/>
      <c r="L41" s="784"/>
      <c r="M41" s="784"/>
      <c r="N41" s="785"/>
    </row>
    <row r="42" spans="2:14" s="19" customFormat="1" ht="20.25" customHeight="1">
      <c r="B42" s="595"/>
      <c r="C42" s="596"/>
      <c r="D42" s="789"/>
      <c r="E42" s="787" t="s">
        <v>470</v>
      </c>
      <c r="F42" s="44"/>
      <c r="G42" s="596" t="s">
        <v>147</v>
      </c>
      <c r="H42" s="406"/>
      <c r="I42" s="671" t="s">
        <v>593</v>
      </c>
      <c r="J42" s="672"/>
      <c r="K42" s="672"/>
      <c r="L42" s="672"/>
      <c r="M42" s="672"/>
      <c r="N42" s="673"/>
    </row>
    <row r="43" spans="2:14" s="19" customFormat="1" ht="20.25" customHeight="1">
      <c r="B43" s="595"/>
      <c r="C43" s="596"/>
      <c r="D43" s="789"/>
      <c r="E43" s="595"/>
      <c r="F43" s="44"/>
      <c r="G43" s="690"/>
      <c r="H43" s="691"/>
      <c r="I43" s="674"/>
      <c r="J43" s="675"/>
      <c r="K43" s="675"/>
      <c r="L43" s="675"/>
      <c r="M43" s="675"/>
      <c r="N43" s="676"/>
    </row>
    <row r="44" spans="2:14" s="19" customFormat="1" ht="20.25" customHeight="1">
      <c r="B44" s="595"/>
      <c r="C44" s="596"/>
      <c r="D44" s="789"/>
      <c r="E44" s="595"/>
      <c r="F44" s="677" t="s">
        <v>146</v>
      </c>
      <c r="G44" s="678"/>
      <c r="H44" s="679"/>
      <c r="I44" s="680"/>
      <c r="J44" s="681"/>
      <c r="K44" s="681"/>
      <c r="L44" s="681"/>
      <c r="M44" s="681"/>
      <c r="N44" s="682"/>
    </row>
    <row r="45" spans="2:14" s="19" customFormat="1" ht="15" customHeight="1">
      <c r="B45" s="595"/>
      <c r="C45" s="596"/>
      <c r="D45" s="789"/>
      <c r="E45" s="595"/>
      <c r="F45" s="403" t="s">
        <v>145</v>
      </c>
      <c r="G45" s="683"/>
      <c r="H45" s="404"/>
      <c r="I45" s="684" t="s">
        <v>444</v>
      </c>
      <c r="J45" s="685"/>
      <c r="K45" s="685"/>
      <c r="L45" s="685"/>
      <c r="M45" s="685"/>
      <c r="N45" s="686"/>
    </row>
    <row r="46" spans="2:14" s="19" customFormat="1" ht="30" customHeight="1">
      <c r="B46" s="595"/>
      <c r="C46" s="596"/>
      <c r="D46" s="789"/>
      <c r="E46" s="595"/>
      <c r="F46" s="405"/>
      <c r="G46" s="596"/>
      <c r="H46" s="406"/>
      <c r="I46" s="687"/>
      <c r="J46" s="688"/>
      <c r="K46" s="688"/>
      <c r="L46" s="688"/>
      <c r="M46" s="688"/>
      <c r="N46" s="689"/>
    </row>
    <row r="47" spans="2:14" s="19" customFormat="1" ht="15" customHeight="1">
      <c r="B47" s="595"/>
      <c r="C47" s="596"/>
      <c r="D47" s="789"/>
      <c r="E47" s="595"/>
      <c r="F47" s="187"/>
      <c r="G47" s="692" t="s">
        <v>144</v>
      </c>
      <c r="H47" s="693"/>
      <c r="I47" s="695" t="s">
        <v>241</v>
      </c>
      <c r="J47" s="696"/>
      <c r="K47" s="696"/>
      <c r="L47" s="696"/>
      <c r="M47" s="696"/>
      <c r="N47" s="697"/>
    </row>
    <row r="48" spans="2:14" s="19" customFormat="1" ht="27" customHeight="1">
      <c r="B48" s="595"/>
      <c r="C48" s="596"/>
      <c r="D48" s="789"/>
      <c r="E48" s="595"/>
      <c r="F48" s="187"/>
      <c r="G48" s="694"/>
      <c r="H48" s="406"/>
      <c r="I48" s="698"/>
      <c r="J48" s="699"/>
      <c r="K48" s="699"/>
      <c r="L48" s="699"/>
      <c r="M48" s="699"/>
      <c r="N48" s="700"/>
    </row>
    <row r="49" spans="2:14" s="19" customFormat="1" ht="27.6" customHeight="1">
      <c r="B49" s="595"/>
      <c r="C49" s="596"/>
      <c r="D49" s="789"/>
      <c r="E49" s="595"/>
      <c r="F49" s="187"/>
      <c r="G49" s="694"/>
      <c r="H49" s="406"/>
      <c r="I49" s="701" t="s">
        <v>580</v>
      </c>
      <c r="J49" s="702"/>
      <c r="K49" s="703"/>
      <c r="L49" s="704"/>
      <c r="M49" s="704"/>
      <c r="N49" s="705"/>
    </row>
    <row r="50" spans="2:14" s="19" customFormat="1" ht="27.6" customHeight="1">
      <c r="B50" s="595"/>
      <c r="C50" s="596"/>
      <c r="D50" s="789"/>
      <c r="E50" s="595"/>
      <c r="F50" s="187"/>
      <c r="G50" s="782" t="s">
        <v>578</v>
      </c>
      <c r="H50" s="404"/>
      <c r="I50" s="767" t="s">
        <v>574</v>
      </c>
      <c r="J50" s="768"/>
      <c r="K50" s="769"/>
      <c r="L50" s="770"/>
      <c r="M50" s="770"/>
      <c r="N50" s="771"/>
    </row>
    <row r="51" spans="2:14" s="19" customFormat="1" ht="27.6" customHeight="1">
      <c r="B51" s="595"/>
      <c r="C51" s="596"/>
      <c r="D51" s="789"/>
      <c r="E51" s="595"/>
      <c r="F51" s="187"/>
      <c r="G51" s="694"/>
      <c r="H51" s="406"/>
      <c r="I51" s="772" t="s">
        <v>575</v>
      </c>
      <c r="J51" s="773"/>
      <c r="K51" s="774"/>
      <c r="L51" s="775"/>
      <c r="M51" s="775"/>
      <c r="N51" s="776"/>
    </row>
    <row r="52" spans="2:14" s="19" customFormat="1" ht="27.6" customHeight="1">
      <c r="B52" s="595"/>
      <c r="C52" s="596"/>
      <c r="D52" s="789"/>
      <c r="E52" s="595"/>
      <c r="F52" s="187"/>
      <c r="G52" s="694"/>
      <c r="H52" s="406"/>
      <c r="I52" s="772" t="s">
        <v>577</v>
      </c>
      <c r="J52" s="773"/>
      <c r="K52" s="774"/>
      <c r="L52" s="775"/>
      <c r="M52" s="775"/>
      <c r="N52" s="776"/>
    </row>
    <row r="53" spans="2:14" s="19" customFormat="1" ht="27.6" customHeight="1">
      <c r="B53" s="595"/>
      <c r="C53" s="596"/>
      <c r="D53" s="789"/>
      <c r="E53" s="781"/>
      <c r="F53" s="188"/>
      <c r="G53" s="741"/>
      <c r="H53" s="408"/>
      <c r="I53" s="777" t="s">
        <v>576</v>
      </c>
      <c r="J53" s="778"/>
      <c r="K53" s="783"/>
      <c r="L53" s="784"/>
      <c r="M53" s="784"/>
      <c r="N53" s="785"/>
    </row>
    <row r="54" spans="2:14" s="19" customFormat="1" ht="20.25" customHeight="1">
      <c r="B54" s="595"/>
      <c r="C54" s="596"/>
      <c r="D54" s="789"/>
      <c r="E54" s="787" t="s">
        <v>471</v>
      </c>
      <c r="F54" s="44"/>
      <c r="G54" s="596" t="s">
        <v>147</v>
      </c>
      <c r="H54" s="406"/>
      <c r="I54" s="733" t="s">
        <v>593</v>
      </c>
      <c r="J54" s="734"/>
      <c r="K54" s="734"/>
      <c r="L54" s="734"/>
      <c r="M54" s="734"/>
      <c r="N54" s="735"/>
    </row>
    <row r="55" spans="2:14" s="19" customFormat="1" ht="20.25" customHeight="1">
      <c r="B55" s="595"/>
      <c r="C55" s="596"/>
      <c r="D55" s="789"/>
      <c r="E55" s="595"/>
      <c r="F55" s="44"/>
      <c r="G55" s="690"/>
      <c r="H55" s="691"/>
      <c r="I55" s="674"/>
      <c r="J55" s="675"/>
      <c r="K55" s="675"/>
      <c r="L55" s="675"/>
      <c r="M55" s="675"/>
      <c r="N55" s="676"/>
    </row>
    <row r="56" spans="2:14" s="19" customFormat="1" ht="20.25" customHeight="1">
      <c r="B56" s="595"/>
      <c r="C56" s="596"/>
      <c r="D56" s="789"/>
      <c r="E56" s="595"/>
      <c r="F56" s="677" t="s">
        <v>146</v>
      </c>
      <c r="G56" s="678"/>
      <c r="H56" s="679"/>
      <c r="I56" s="680"/>
      <c r="J56" s="681"/>
      <c r="K56" s="681"/>
      <c r="L56" s="681"/>
      <c r="M56" s="681"/>
      <c r="N56" s="682"/>
    </row>
    <row r="57" spans="2:14" s="19" customFormat="1" ht="15" customHeight="1">
      <c r="B57" s="595"/>
      <c r="C57" s="596"/>
      <c r="D57" s="789"/>
      <c r="E57" s="595"/>
      <c r="F57" s="403" t="s">
        <v>145</v>
      </c>
      <c r="G57" s="683"/>
      <c r="H57" s="404"/>
      <c r="I57" s="684" t="s">
        <v>444</v>
      </c>
      <c r="J57" s="685"/>
      <c r="K57" s="685"/>
      <c r="L57" s="685"/>
      <c r="M57" s="685"/>
      <c r="N57" s="686"/>
    </row>
    <row r="58" spans="2:14" s="19" customFormat="1" ht="30" customHeight="1">
      <c r="B58" s="595"/>
      <c r="C58" s="596"/>
      <c r="D58" s="789"/>
      <c r="E58" s="595"/>
      <c r="F58" s="405"/>
      <c r="G58" s="596"/>
      <c r="H58" s="406"/>
      <c r="I58" s="687"/>
      <c r="J58" s="688"/>
      <c r="K58" s="688"/>
      <c r="L58" s="688"/>
      <c r="M58" s="688"/>
      <c r="N58" s="689"/>
    </row>
    <row r="59" spans="2:14" s="19" customFormat="1" ht="15" customHeight="1">
      <c r="B59" s="595"/>
      <c r="C59" s="596"/>
      <c r="D59" s="789"/>
      <c r="E59" s="595"/>
      <c r="F59" s="187"/>
      <c r="G59" s="692" t="s">
        <v>144</v>
      </c>
      <c r="H59" s="693"/>
      <c r="I59" s="695" t="s">
        <v>241</v>
      </c>
      <c r="J59" s="696"/>
      <c r="K59" s="696"/>
      <c r="L59" s="696"/>
      <c r="M59" s="696"/>
      <c r="N59" s="697"/>
    </row>
    <row r="60" spans="2:14" s="19" customFormat="1" ht="27" customHeight="1">
      <c r="B60" s="595"/>
      <c r="C60" s="596"/>
      <c r="D60" s="789"/>
      <c r="E60" s="595"/>
      <c r="F60" s="187"/>
      <c r="G60" s="694"/>
      <c r="H60" s="406"/>
      <c r="I60" s="698"/>
      <c r="J60" s="699"/>
      <c r="K60" s="699"/>
      <c r="L60" s="699"/>
      <c r="M60" s="699"/>
      <c r="N60" s="700"/>
    </row>
    <row r="61" spans="2:14" s="19" customFormat="1" ht="27.6" customHeight="1">
      <c r="B61" s="595"/>
      <c r="C61" s="596"/>
      <c r="D61" s="789"/>
      <c r="E61" s="595"/>
      <c r="F61" s="187"/>
      <c r="G61" s="694"/>
      <c r="H61" s="406"/>
      <c r="I61" s="701" t="s">
        <v>580</v>
      </c>
      <c r="J61" s="702"/>
      <c r="K61" s="703"/>
      <c r="L61" s="704"/>
      <c r="M61" s="704"/>
      <c r="N61" s="705"/>
    </row>
    <row r="62" spans="2:14" s="19" customFormat="1" ht="27.6" customHeight="1">
      <c r="B62" s="595"/>
      <c r="C62" s="596"/>
      <c r="D62" s="789"/>
      <c r="E62" s="595"/>
      <c r="F62" s="187"/>
      <c r="G62" s="782" t="s">
        <v>578</v>
      </c>
      <c r="H62" s="404"/>
      <c r="I62" s="767" t="s">
        <v>574</v>
      </c>
      <c r="J62" s="768"/>
      <c r="K62" s="769"/>
      <c r="L62" s="770"/>
      <c r="M62" s="770"/>
      <c r="N62" s="771"/>
    </row>
    <row r="63" spans="2:14" s="19" customFormat="1" ht="27.6" customHeight="1">
      <c r="B63" s="595"/>
      <c r="C63" s="596"/>
      <c r="D63" s="789"/>
      <c r="E63" s="595"/>
      <c r="F63" s="187"/>
      <c r="G63" s="694"/>
      <c r="H63" s="406"/>
      <c r="I63" s="772" t="s">
        <v>575</v>
      </c>
      <c r="J63" s="773"/>
      <c r="K63" s="774"/>
      <c r="L63" s="775"/>
      <c r="M63" s="775"/>
      <c r="N63" s="776"/>
    </row>
    <row r="64" spans="2:14" s="19" customFormat="1" ht="27.6" customHeight="1">
      <c r="B64" s="595"/>
      <c r="C64" s="596"/>
      <c r="D64" s="789"/>
      <c r="E64" s="595"/>
      <c r="F64" s="187"/>
      <c r="G64" s="694"/>
      <c r="H64" s="406"/>
      <c r="I64" s="772" t="s">
        <v>577</v>
      </c>
      <c r="J64" s="773"/>
      <c r="K64" s="774"/>
      <c r="L64" s="775"/>
      <c r="M64" s="775"/>
      <c r="N64" s="776"/>
    </row>
    <row r="65" spans="1:14" s="19" customFormat="1" ht="27.6" customHeight="1">
      <c r="B65" s="595"/>
      <c r="C65" s="596"/>
      <c r="D65" s="789"/>
      <c r="E65" s="781"/>
      <c r="F65" s="188"/>
      <c r="G65" s="741"/>
      <c r="H65" s="408"/>
      <c r="I65" s="777" t="s">
        <v>576</v>
      </c>
      <c r="J65" s="778"/>
      <c r="K65" s="783"/>
      <c r="L65" s="784"/>
      <c r="M65" s="784"/>
      <c r="N65" s="785"/>
    </row>
    <row r="66" spans="1:14" s="19" customFormat="1" ht="20.25" customHeight="1">
      <c r="B66" s="595"/>
      <c r="C66" s="596"/>
      <c r="D66" s="789"/>
      <c r="E66" s="787" t="s">
        <v>472</v>
      </c>
      <c r="F66" s="44"/>
      <c r="G66" s="683" t="s">
        <v>147</v>
      </c>
      <c r="H66" s="404"/>
      <c r="I66" s="733" t="s">
        <v>593</v>
      </c>
      <c r="J66" s="734"/>
      <c r="K66" s="734"/>
      <c r="L66" s="734"/>
      <c r="M66" s="734"/>
      <c r="N66" s="735"/>
    </row>
    <row r="67" spans="1:14" s="19" customFormat="1" ht="20.25" customHeight="1">
      <c r="B67" s="595"/>
      <c r="C67" s="596"/>
      <c r="D67" s="789"/>
      <c r="E67" s="595"/>
      <c r="F67" s="44"/>
      <c r="G67" s="732"/>
      <c r="H67" s="408"/>
      <c r="I67" s="674"/>
      <c r="J67" s="736"/>
      <c r="K67" s="736"/>
      <c r="L67" s="736"/>
      <c r="M67" s="736"/>
      <c r="N67" s="737"/>
    </row>
    <row r="68" spans="1:14" s="19" customFormat="1" ht="20.25" customHeight="1">
      <c r="B68" s="595"/>
      <c r="C68" s="596"/>
      <c r="D68" s="789"/>
      <c r="E68" s="595"/>
      <c r="F68" s="677" t="s">
        <v>146</v>
      </c>
      <c r="G68" s="678"/>
      <c r="H68" s="679"/>
      <c r="I68" s="680"/>
      <c r="J68" s="681"/>
      <c r="K68" s="681"/>
      <c r="L68" s="681"/>
      <c r="M68" s="681"/>
      <c r="N68" s="682"/>
    </row>
    <row r="69" spans="1:14" s="19" customFormat="1" ht="15" customHeight="1">
      <c r="B69" s="595"/>
      <c r="C69" s="596"/>
      <c r="D69" s="789"/>
      <c r="E69" s="595"/>
      <c r="F69" s="403" t="s">
        <v>145</v>
      </c>
      <c r="G69" s="683"/>
      <c r="H69" s="404"/>
      <c r="I69" s="738" t="s">
        <v>444</v>
      </c>
      <c r="J69" s="739"/>
      <c r="K69" s="739"/>
      <c r="L69" s="739"/>
      <c r="M69" s="739"/>
      <c r="N69" s="740"/>
    </row>
    <row r="70" spans="1:14" s="19" customFormat="1" ht="30" customHeight="1">
      <c r="B70" s="595"/>
      <c r="C70" s="596"/>
      <c r="D70" s="789"/>
      <c r="E70" s="595"/>
      <c r="F70" s="405"/>
      <c r="G70" s="596"/>
      <c r="H70" s="406"/>
      <c r="I70" s="687"/>
      <c r="J70" s="688"/>
      <c r="K70" s="688"/>
      <c r="L70" s="688"/>
      <c r="M70" s="688"/>
      <c r="N70" s="689"/>
    </row>
    <row r="71" spans="1:14" s="19" customFormat="1" ht="15" customHeight="1">
      <c r="B71" s="595"/>
      <c r="C71" s="596"/>
      <c r="D71" s="789"/>
      <c r="E71" s="595"/>
      <c r="F71" s="187"/>
      <c r="G71" s="692" t="s">
        <v>144</v>
      </c>
      <c r="H71" s="693"/>
      <c r="I71" s="695" t="s">
        <v>241</v>
      </c>
      <c r="J71" s="696"/>
      <c r="K71" s="696"/>
      <c r="L71" s="696"/>
      <c r="M71" s="696"/>
      <c r="N71" s="697"/>
    </row>
    <row r="72" spans="1:14" s="19" customFormat="1" ht="27" customHeight="1">
      <c r="B72" s="595"/>
      <c r="C72" s="596"/>
      <c r="D72" s="789"/>
      <c r="E72" s="595"/>
      <c r="F72" s="187"/>
      <c r="G72" s="694"/>
      <c r="H72" s="406"/>
      <c r="I72" s="698"/>
      <c r="J72" s="699"/>
      <c r="K72" s="699"/>
      <c r="L72" s="699"/>
      <c r="M72" s="699"/>
      <c r="N72" s="700"/>
    </row>
    <row r="73" spans="1:14" s="19" customFormat="1" ht="27.6" customHeight="1">
      <c r="B73" s="595"/>
      <c r="C73" s="596"/>
      <c r="D73" s="789"/>
      <c r="E73" s="595"/>
      <c r="F73" s="187"/>
      <c r="G73" s="741"/>
      <c r="H73" s="408"/>
      <c r="I73" s="742" t="s">
        <v>580</v>
      </c>
      <c r="J73" s="743"/>
      <c r="K73" s="744"/>
      <c r="L73" s="745"/>
      <c r="M73" s="745"/>
      <c r="N73" s="746"/>
    </row>
    <row r="74" spans="1:14" s="19" customFormat="1" ht="27.6" customHeight="1">
      <c r="B74" s="595"/>
      <c r="C74" s="596"/>
      <c r="D74" s="789"/>
      <c r="E74" s="595"/>
      <c r="F74" s="187"/>
      <c r="G74" s="694" t="s">
        <v>578</v>
      </c>
      <c r="H74" s="406"/>
      <c r="I74" s="792" t="s">
        <v>574</v>
      </c>
      <c r="J74" s="793"/>
      <c r="K74" s="794"/>
      <c r="L74" s="795"/>
      <c r="M74" s="795"/>
      <c r="N74" s="796"/>
    </row>
    <row r="75" spans="1:14" s="19" customFormat="1" ht="27.6" customHeight="1">
      <c r="B75" s="595"/>
      <c r="C75" s="596"/>
      <c r="D75" s="789"/>
      <c r="E75" s="595"/>
      <c r="F75" s="187"/>
      <c r="G75" s="694"/>
      <c r="H75" s="406"/>
      <c r="I75" s="772" t="s">
        <v>575</v>
      </c>
      <c r="J75" s="773"/>
      <c r="K75" s="774"/>
      <c r="L75" s="775"/>
      <c r="M75" s="775"/>
      <c r="N75" s="776"/>
    </row>
    <row r="76" spans="1:14" s="19" customFormat="1" ht="27.6" customHeight="1">
      <c r="B76" s="595"/>
      <c r="C76" s="596"/>
      <c r="D76" s="789"/>
      <c r="E76" s="595"/>
      <c r="F76" s="187"/>
      <c r="G76" s="694"/>
      <c r="H76" s="406"/>
      <c r="I76" s="772" t="s">
        <v>577</v>
      </c>
      <c r="J76" s="773"/>
      <c r="K76" s="774"/>
      <c r="L76" s="775"/>
      <c r="M76" s="775"/>
      <c r="N76" s="776"/>
    </row>
    <row r="77" spans="1:14" s="19" customFormat="1" ht="27.6" customHeight="1" thickBot="1">
      <c r="B77" s="585"/>
      <c r="C77" s="586"/>
      <c r="D77" s="790"/>
      <c r="E77" s="585"/>
      <c r="F77" s="189"/>
      <c r="G77" s="791"/>
      <c r="H77" s="587"/>
      <c r="I77" s="797" t="s">
        <v>576</v>
      </c>
      <c r="J77" s="798"/>
      <c r="K77" s="799"/>
      <c r="L77" s="800"/>
      <c r="M77" s="800"/>
      <c r="N77" s="801"/>
    </row>
    <row r="78" spans="1:14" s="19" customFormat="1" ht="18" customHeight="1">
      <c r="B78" s="79"/>
      <c r="C78" s="79"/>
      <c r="D78" s="79"/>
      <c r="E78" s="151"/>
      <c r="F78" s="153"/>
      <c r="G78" s="147"/>
      <c r="H78" s="147"/>
      <c r="I78" s="152"/>
      <c r="J78" s="152"/>
      <c r="K78" s="154"/>
      <c r="L78" s="154"/>
      <c r="M78" s="154"/>
      <c r="N78" s="154"/>
    </row>
    <row r="79" spans="1:14" s="193" customFormat="1">
      <c r="A79" s="190"/>
      <c r="B79" s="190" t="s">
        <v>390</v>
      </c>
      <c r="C79" s="191"/>
      <c r="D79" s="191"/>
      <c r="E79" s="191"/>
      <c r="F79" s="8"/>
      <c r="G79" s="192"/>
      <c r="H79" s="192"/>
      <c r="I79" s="192"/>
      <c r="J79" s="192"/>
      <c r="K79" s="192"/>
      <c r="L79" s="192"/>
      <c r="M79" s="192"/>
      <c r="N79" s="192"/>
    </row>
    <row r="80" spans="1:14" ht="14.25" thickBot="1"/>
    <row r="81" spans="1:14" ht="25.5" customHeight="1">
      <c r="A81" s="194"/>
      <c r="B81" s="711" t="s">
        <v>391</v>
      </c>
      <c r="C81" s="712"/>
      <c r="D81" s="713"/>
      <c r="E81" s="195"/>
      <c r="F81" s="196"/>
      <c r="G81" s="196"/>
      <c r="H81" s="196"/>
      <c r="I81" s="197"/>
      <c r="J81" s="723"/>
      <c r="K81" s="724"/>
      <c r="L81" s="724"/>
      <c r="M81" s="724"/>
      <c r="N81" s="725"/>
    </row>
    <row r="82" spans="1:14" ht="25.5" customHeight="1">
      <c r="A82" s="194"/>
      <c r="B82" s="714" t="s">
        <v>392</v>
      </c>
      <c r="C82" s="715"/>
      <c r="D82" s="716"/>
      <c r="E82" s="1156"/>
      <c r="F82" s="1157"/>
      <c r="G82" s="1157"/>
      <c r="H82" s="1157"/>
      <c r="I82" s="1157"/>
      <c r="J82" s="1157"/>
      <c r="K82" s="1157"/>
      <c r="L82" s="1157"/>
      <c r="M82" s="1157"/>
      <c r="N82" s="1158"/>
    </row>
    <row r="83" spans="1:14" ht="25.5" customHeight="1">
      <c r="A83" s="194"/>
      <c r="B83" s="717" t="s">
        <v>393</v>
      </c>
      <c r="C83" s="718"/>
      <c r="D83" s="719"/>
      <c r="E83" s="198"/>
      <c r="F83" s="199"/>
      <c r="G83" s="199"/>
      <c r="H83" s="199"/>
      <c r="I83" s="199"/>
      <c r="J83" s="199"/>
      <c r="K83" s="199"/>
      <c r="L83" s="199"/>
      <c r="M83" s="199"/>
      <c r="N83" s="200"/>
    </row>
    <row r="84" spans="1:14" ht="25.5" customHeight="1" thickBot="1">
      <c r="A84" s="194"/>
      <c r="B84" s="720" t="s">
        <v>392</v>
      </c>
      <c r="C84" s="721"/>
      <c r="D84" s="722"/>
      <c r="E84" s="1159"/>
      <c r="F84" s="1160"/>
      <c r="G84" s="1160"/>
      <c r="H84" s="1160"/>
      <c r="I84" s="1160"/>
      <c r="J84" s="1160"/>
      <c r="K84" s="1160"/>
      <c r="L84" s="1160"/>
      <c r="M84" s="1160"/>
      <c r="N84" s="1161"/>
    </row>
  </sheetData>
  <mergeCells count="151">
    <mergeCell ref="I70:N70"/>
    <mergeCell ref="I77:J77"/>
    <mergeCell ref="K77:N77"/>
    <mergeCell ref="I41:J41"/>
    <mergeCell ref="K41:N41"/>
    <mergeCell ref="I44:N44"/>
    <mergeCell ref="I45:N45"/>
    <mergeCell ref="I46:N46"/>
    <mergeCell ref="I51:J51"/>
    <mergeCell ref="K51:N51"/>
    <mergeCell ref="I52:J52"/>
    <mergeCell ref="K52:N52"/>
    <mergeCell ref="I43:N43"/>
    <mergeCell ref="I76:J76"/>
    <mergeCell ref="K76:N76"/>
    <mergeCell ref="I31:N31"/>
    <mergeCell ref="I32:N32"/>
    <mergeCell ref="I33:N33"/>
    <mergeCell ref="I34:N34"/>
    <mergeCell ref="I38:J38"/>
    <mergeCell ref="K38:N38"/>
    <mergeCell ref="I39:J39"/>
    <mergeCell ref="K39:N39"/>
    <mergeCell ref="I40:J40"/>
    <mergeCell ref="K40:N40"/>
    <mergeCell ref="I25:J25"/>
    <mergeCell ref="K25:N25"/>
    <mergeCell ref="I26:J26"/>
    <mergeCell ref="K26:N26"/>
    <mergeCell ref="I27:J27"/>
    <mergeCell ref="K27:N27"/>
    <mergeCell ref="I28:J28"/>
    <mergeCell ref="K28:N28"/>
    <mergeCell ref="I29:J29"/>
    <mergeCell ref="K29:N29"/>
    <mergeCell ref="G18:H19"/>
    <mergeCell ref="I18:N18"/>
    <mergeCell ref="I19:N19"/>
    <mergeCell ref="F20:H20"/>
    <mergeCell ref="I20:N20"/>
    <mergeCell ref="F21:H22"/>
    <mergeCell ref="I21:N21"/>
    <mergeCell ref="I22:N22"/>
    <mergeCell ref="I23:N24"/>
    <mergeCell ref="F10:H11"/>
    <mergeCell ref="I10:N10"/>
    <mergeCell ref="I11:N11"/>
    <mergeCell ref="E12:E17"/>
    <mergeCell ref="F12:H12"/>
    <mergeCell ref="I12:N12"/>
    <mergeCell ref="F13:H13"/>
    <mergeCell ref="I13:N13"/>
    <mergeCell ref="F14:H14"/>
    <mergeCell ref="K14:N14"/>
    <mergeCell ref="F15:H15"/>
    <mergeCell ref="J15:N15"/>
    <mergeCell ref="F16:H16"/>
    <mergeCell ref="K16:N16"/>
    <mergeCell ref="F17:H17"/>
    <mergeCell ref="I17:N17"/>
    <mergeCell ref="F5:H5"/>
    <mergeCell ref="I5:K5"/>
    <mergeCell ref="M5:N5"/>
    <mergeCell ref="F6:H6"/>
    <mergeCell ref="I6:N6"/>
    <mergeCell ref="F7:H7"/>
    <mergeCell ref="I7:N7"/>
    <mergeCell ref="F8:H9"/>
    <mergeCell ref="I8:N8"/>
    <mergeCell ref="I9:N9"/>
    <mergeCell ref="B2:D77"/>
    <mergeCell ref="E20:E29"/>
    <mergeCell ref="G23:H25"/>
    <mergeCell ref="G26:H29"/>
    <mergeCell ref="G30:H31"/>
    <mergeCell ref="I30:N30"/>
    <mergeCell ref="E32:E41"/>
    <mergeCell ref="F32:H32"/>
    <mergeCell ref="F33:H34"/>
    <mergeCell ref="G35:H37"/>
    <mergeCell ref="I35:N36"/>
    <mergeCell ref="I37:J37"/>
    <mergeCell ref="K37:N37"/>
    <mergeCell ref="G38:H41"/>
    <mergeCell ref="E42:E53"/>
    <mergeCell ref="G42:H43"/>
    <mergeCell ref="I42:N42"/>
    <mergeCell ref="E2:E11"/>
    <mergeCell ref="F2:H2"/>
    <mergeCell ref="I2:N2"/>
    <mergeCell ref="F3:H3"/>
    <mergeCell ref="I3:N3"/>
    <mergeCell ref="F4:H4"/>
    <mergeCell ref="J4:N4"/>
    <mergeCell ref="F44:H44"/>
    <mergeCell ref="F45:H46"/>
    <mergeCell ref="G47:H49"/>
    <mergeCell ref="I47:N48"/>
    <mergeCell ref="I49:J49"/>
    <mergeCell ref="K49:N49"/>
    <mergeCell ref="G50:H53"/>
    <mergeCell ref="I50:J50"/>
    <mergeCell ref="K50:N50"/>
    <mergeCell ref="I53:J53"/>
    <mergeCell ref="K53:N53"/>
    <mergeCell ref="E54:E65"/>
    <mergeCell ref="G54:H55"/>
    <mergeCell ref="I54:N54"/>
    <mergeCell ref="I55:N55"/>
    <mergeCell ref="F56:H56"/>
    <mergeCell ref="I56:N56"/>
    <mergeCell ref="F57:H58"/>
    <mergeCell ref="G59:H61"/>
    <mergeCell ref="I59:N60"/>
    <mergeCell ref="I61:J61"/>
    <mergeCell ref="K61:N61"/>
    <mergeCell ref="I62:J62"/>
    <mergeCell ref="K62:N62"/>
    <mergeCell ref="I63:J63"/>
    <mergeCell ref="K63:N63"/>
    <mergeCell ref="I57:N57"/>
    <mergeCell ref="I58:N58"/>
    <mergeCell ref="G62:H65"/>
    <mergeCell ref="I64:J64"/>
    <mergeCell ref="K64:N64"/>
    <mergeCell ref="I65:J65"/>
    <mergeCell ref="K65:N65"/>
    <mergeCell ref="B81:D81"/>
    <mergeCell ref="J81:N81"/>
    <mergeCell ref="B82:D82"/>
    <mergeCell ref="E82:N82"/>
    <mergeCell ref="B83:D83"/>
    <mergeCell ref="B84:D84"/>
    <mergeCell ref="E84:N84"/>
    <mergeCell ref="E66:E77"/>
    <mergeCell ref="G66:H67"/>
    <mergeCell ref="I66:N66"/>
    <mergeCell ref="I67:N67"/>
    <mergeCell ref="F68:H68"/>
    <mergeCell ref="I68:N68"/>
    <mergeCell ref="F69:H70"/>
    <mergeCell ref="I69:N69"/>
    <mergeCell ref="G71:H73"/>
    <mergeCell ref="I71:N72"/>
    <mergeCell ref="I73:J73"/>
    <mergeCell ref="K73:N73"/>
    <mergeCell ref="G74:H77"/>
    <mergeCell ref="I74:J74"/>
    <mergeCell ref="K74:N74"/>
    <mergeCell ref="I75:J75"/>
    <mergeCell ref="K75:N75"/>
  </mergeCells>
  <phoneticPr fontId="76"/>
  <conditionalFormatting sqref="E82">
    <cfRule type="expression" dxfId="1" priority="1">
      <formula>OR($Q$12=TRUE,$R$12=TRUE)=TRUE</formula>
    </cfRule>
  </conditionalFormatting>
  <conditionalFormatting sqref="E84">
    <cfRule type="expression" dxfId="0" priority="2">
      <formula>$Q$15=TRUE</formula>
    </cfRule>
  </conditionalFormatting>
  <dataValidations count="2">
    <dataValidation type="list" allowBlank="1" showErrorMessage="1" sqref="I7:N7" xr:uid="{97C149C7-5114-4BDC-8A4D-8922B177A956}">
      <formula1>"中小企業,中小企業以外(注)"</formula1>
    </dataValidation>
    <dataValidation type="list" allowBlank="1" showInputMessage="1" showErrorMessage="1" sqref="K26:N26 K38:N38 K50:N50 K62:N62 K74:N74" xr:uid="{00BFFA80-2CDB-42F9-A59F-C8F738078160}">
      <formula1>"2023年度,2024年度"</formula1>
    </dataValidation>
  </dataValidation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6" r:id="rId4" name="Check Box 4">
              <controlPr defaultSize="0" autoFill="0" autoLine="0" autoPict="0" altText="シェアードセービング契約方式で_x000a_ESCO事業者を利用">
                <anchor moveWithCells="1">
                  <from>
                    <xdr:col>4</xdr:col>
                    <xdr:colOff>85725</xdr:colOff>
                    <xdr:row>79</xdr:row>
                    <xdr:rowOff>0</xdr:rowOff>
                  </from>
                  <to>
                    <xdr:col>8</xdr:col>
                    <xdr:colOff>476250</xdr:colOff>
                    <xdr:row>81</xdr:row>
                    <xdr:rowOff>209550</xdr:rowOff>
                  </to>
                </anchor>
              </controlPr>
            </control>
          </mc:Choice>
        </mc:AlternateContent>
        <mc:AlternateContent xmlns:mc="http://schemas.openxmlformats.org/markup-compatibility/2006">
          <mc:Choice Requires="x14">
            <control shapeId="59397" r:id="rId5" name="Check Box 5">
              <controlPr defaultSize="0" autoFill="0" autoLine="0" autoPict="0" altText="リースを利用">
                <anchor moveWithCells="1">
                  <from>
                    <xdr:col>4</xdr:col>
                    <xdr:colOff>85725</xdr:colOff>
                    <xdr:row>81</xdr:row>
                    <xdr:rowOff>95250</xdr:rowOff>
                  </from>
                  <to>
                    <xdr:col>5</xdr:col>
                    <xdr:colOff>419100</xdr:colOff>
                    <xdr:row>83</xdr:row>
                    <xdr:rowOff>228600</xdr:rowOff>
                  </to>
                </anchor>
              </controlPr>
            </control>
          </mc:Choice>
        </mc:AlternateContent>
        <mc:AlternateContent xmlns:mc="http://schemas.openxmlformats.org/markup-compatibility/2006">
          <mc:Choice Requires="x14">
            <control shapeId="59398" r:id="rId6" name="Check Box 6">
              <controlPr defaultSize="0" autoFill="0" autoLine="0" autoPict="0" altText="シェアードセービング契約方式で_x000a_ESCO事業者を利用">
                <anchor moveWithCells="1">
                  <from>
                    <xdr:col>9</xdr:col>
                    <xdr:colOff>85725</xdr:colOff>
                    <xdr:row>79</xdr:row>
                    <xdr:rowOff>9525</xdr:rowOff>
                  </from>
                  <to>
                    <xdr:col>11</xdr:col>
                    <xdr:colOff>390525</xdr:colOff>
                    <xdr:row>81</xdr:row>
                    <xdr:rowOff>209550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140E-075F-41EC-AC38-5C0EB82B6CA5}">
  <dimension ref="A1:Y52"/>
  <sheetViews>
    <sheetView showGridLines="0" workbookViewId="0">
      <selection sqref="A1:Y1"/>
    </sheetView>
  </sheetViews>
  <sheetFormatPr defaultRowHeight="14.25"/>
  <cols>
    <col min="1" max="25" width="3.125" style="89" customWidth="1"/>
    <col min="26" max="16384" width="9" style="89"/>
  </cols>
  <sheetData>
    <row r="1" spans="1:25" ht="15.75">
      <c r="A1" s="804" t="s">
        <v>602</v>
      </c>
      <c r="B1" s="804"/>
      <c r="C1" s="804"/>
      <c r="D1" s="804"/>
      <c r="E1" s="804"/>
      <c r="F1" s="804"/>
      <c r="G1" s="804"/>
      <c r="H1" s="804"/>
      <c r="I1" s="804"/>
      <c r="J1" s="804"/>
      <c r="K1" s="804"/>
      <c r="L1" s="804"/>
      <c r="M1" s="804"/>
      <c r="N1" s="804"/>
      <c r="O1" s="804"/>
      <c r="P1" s="804"/>
      <c r="Q1" s="804"/>
      <c r="R1" s="804"/>
      <c r="S1" s="804"/>
      <c r="T1" s="804"/>
      <c r="U1" s="804"/>
      <c r="V1" s="804"/>
      <c r="W1" s="804"/>
      <c r="X1" s="804"/>
      <c r="Y1" s="804"/>
    </row>
    <row r="2" spans="1:25" ht="18" customHeight="1">
      <c r="A2" s="805" t="s">
        <v>568</v>
      </c>
      <c r="B2" s="805"/>
      <c r="C2" s="805"/>
      <c r="D2" s="805"/>
      <c r="E2" s="807">
        <f>'【別紙1-1】事業実施者の概要③'!I2</f>
        <v>0</v>
      </c>
      <c r="F2" s="808"/>
      <c r="G2" s="808"/>
      <c r="H2" s="808"/>
      <c r="I2" s="808"/>
      <c r="J2" s="808"/>
      <c r="K2" s="808"/>
      <c r="L2" s="808"/>
      <c r="M2" s="808"/>
      <c r="N2" s="808"/>
      <c r="O2" s="808"/>
    </row>
    <row r="4" spans="1:25">
      <c r="A4" s="89" t="s">
        <v>550</v>
      </c>
    </row>
    <row r="5" spans="1:25">
      <c r="A5" s="806"/>
      <c r="B5" s="806"/>
      <c r="C5" s="806"/>
      <c r="D5" s="806"/>
      <c r="E5" s="806"/>
      <c r="F5" s="806"/>
      <c r="G5" s="806"/>
      <c r="H5" s="806"/>
      <c r="I5" s="806"/>
      <c r="J5" s="806"/>
      <c r="K5" s="806"/>
      <c r="L5" s="806"/>
      <c r="M5" s="806"/>
      <c r="N5" s="806"/>
      <c r="O5" s="806"/>
      <c r="P5" s="806"/>
      <c r="Q5" s="806"/>
      <c r="R5" s="806"/>
      <c r="S5" s="806"/>
      <c r="T5" s="806"/>
      <c r="U5" s="806"/>
      <c r="V5" s="806"/>
      <c r="W5" s="806"/>
      <c r="X5" s="806"/>
      <c r="Y5" s="806"/>
    </row>
    <row r="6" spans="1:25">
      <c r="A6" s="806"/>
      <c r="B6" s="806"/>
      <c r="C6" s="806"/>
      <c r="D6" s="806"/>
      <c r="E6" s="806"/>
      <c r="F6" s="806"/>
      <c r="G6" s="806"/>
      <c r="H6" s="806"/>
      <c r="I6" s="806"/>
      <c r="J6" s="806"/>
      <c r="K6" s="806"/>
      <c r="L6" s="806"/>
      <c r="M6" s="806"/>
      <c r="N6" s="806"/>
      <c r="O6" s="806"/>
      <c r="P6" s="806"/>
      <c r="Q6" s="806"/>
      <c r="R6" s="806"/>
      <c r="S6" s="806"/>
      <c r="T6" s="806"/>
      <c r="U6" s="806"/>
      <c r="V6" s="806"/>
      <c r="W6" s="806"/>
      <c r="X6" s="806"/>
      <c r="Y6" s="806"/>
    </row>
    <row r="7" spans="1:25">
      <c r="A7" s="806"/>
      <c r="B7" s="806"/>
      <c r="C7" s="806"/>
      <c r="D7" s="806"/>
      <c r="E7" s="806"/>
      <c r="F7" s="806"/>
      <c r="G7" s="806"/>
      <c r="H7" s="806"/>
      <c r="I7" s="806"/>
      <c r="J7" s="806"/>
      <c r="K7" s="806"/>
      <c r="L7" s="806"/>
      <c r="M7" s="806"/>
      <c r="N7" s="806"/>
      <c r="O7" s="806"/>
      <c r="P7" s="806"/>
      <c r="Q7" s="806"/>
      <c r="R7" s="806"/>
      <c r="S7" s="806"/>
      <c r="T7" s="806"/>
      <c r="U7" s="806"/>
      <c r="V7" s="806"/>
      <c r="W7" s="806"/>
      <c r="X7" s="806"/>
      <c r="Y7" s="806"/>
    </row>
    <row r="8" spans="1:25">
      <c r="A8" s="806"/>
      <c r="B8" s="806"/>
      <c r="C8" s="806"/>
      <c r="D8" s="806"/>
      <c r="E8" s="806"/>
      <c r="F8" s="806"/>
      <c r="G8" s="806"/>
      <c r="H8" s="806"/>
      <c r="I8" s="806"/>
      <c r="J8" s="806"/>
      <c r="K8" s="806"/>
      <c r="L8" s="806"/>
      <c r="M8" s="806"/>
      <c r="N8" s="806"/>
      <c r="O8" s="806"/>
      <c r="P8" s="806"/>
      <c r="Q8" s="806"/>
      <c r="R8" s="806"/>
      <c r="S8" s="806"/>
      <c r="T8" s="806"/>
      <c r="U8" s="806"/>
      <c r="V8" s="806"/>
      <c r="W8" s="806"/>
      <c r="X8" s="806"/>
      <c r="Y8" s="806"/>
    </row>
    <row r="9" spans="1:25">
      <c r="A9" s="806"/>
      <c r="B9" s="806"/>
      <c r="C9" s="806"/>
      <c r="D9" s="806"/>
      <c r="E9" s="806"/>
      <c r="F9" s="806"/>
      <c r="G9" s="806"/>
      <c r="H9" s="806"/>
      <c r="I9" s="806"/>
      <c r="J9" s="806"/>
      <c r="K9" s="806"/>
      <c r="L9" s="806"/>
      <c r="M9" s="806"/>
      <c r="N9" s="806"/>
      <c r="O9" s="806"/>
      <c r="P9" s="806"/>
      <c r="Q9" s="806"/>
      <c r="R9" s="806"/>
      <c r="S9" s="806"/>
      <c r="T9" s="806"/>
      <c r="U9" s="806"/>
      <c r="V9" s="806"/>
      <c r="W9" s="806"/>
      <c r="X9" s="806"/>
      <c r="Y9" s="806"/>
    </row>
    <row r="10" spans="1:25">
      <c r="A10" s="806"/>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row>
    <row r="11" spans="1:25">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row>
    <row r="12" spans="1:25">
      <c r="A12" s="806"/>
      <c r="B12" s="806"/>
      <c r="C12" s="806"/>
      <c r="D12" s="806"/>
      <c r="E12" s="806"/>
      <c r="F12" s="806"/>
      <c r="G12" s="806"/>
      <c r="H12" s="806"/>
      <c r="I12" s="806"/>
      <c r="J12" s="806"/>
      <c r="K12" s="806"/>
      <c r="L12" s="806"/>
      <c r="M12" s="806"/>
      <c r="N12" s="806"/>
      <c r="O12" s="806"/>
      <c r="P12" s="806"/>
      <c r="Q12" s="806"/>
      <c r="R12" s="806"/>
      <c r="S12" s="806"/>
      <c r="T12" s="806"/>
      <c r="U12" s="806"/>
      <c r="V12" s="806"/>
      <c r="W12" s="806"/>
      <c r="X12" s="806"/>
      <c r="Y12" s="806"/>
    </row>
    <row r="13" spans="1:25">
      <c r="A13" s="806"/>
      <c r="B13" s="806"/>
      <c r="C13" s="806"/>
      <c r="D13" s="806"/>
      <c r="E13" s="806"/>
      <c r="F13" s="806"/>
      <c r="G13" s="806"/>
      <c r="H13" s="806"/>
      <c r="I13" s="806"/>
      <c r="J13" s="806"/>
      <c r="K13" s="806"/>
      <c r="L13" s="806"/>
      <c r="M13" s="806"/>
      <c r="N13" s="806"/>
      <c r="O13" s="806"/>
      <c r="P13" s="806"/>
      <c r="Q13" s="806"/>
      <c r="R13" s="806"/>
      <c r="S13" s="806"/>
      <c r="T13" s="806"/>
      <c r="U13" s="806"/>
      <c r="V13" s="806"/>
      <c r="W13" s="806"/>
      <c r="X13" s="806"/>
      <c r="Y13" s="806"/>
    </row>
    <row r="14" spans="1:25">
      <c r="A14" s="806"/>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row>
    <row r="15" spans="1:25">
      <c r="A15" s="806"/>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row>
    <row r="16" spans="1:25">
      <c r="A16" s="806"/>
      <c r="B16" s="806"/>
      <c r="C16" s="806"/>
      <c r="D16" s="806"/>
      <c r="E16" s="806"/>
      <c r="F16" s="806"/>
      <c r="G16" s="806"/>
      <c r="H16" s="806"/>
      <c r="I16" s="806"/>
      <c r="J16" s="806"/>
      <c r="K16" s="806"/>
      <c r="L16" s="806"/>
      <c r="M16" s="806"/>
      <c r="N16" s="806"/>
      <c r="O16" s="806"/>
      <c r="P16" s="806"/>
      <c r="Q16" s="806"/>
      <c r="R16" s="806"/>
      <c r="S16" s="806"/>
      <c r="T16" s="806"/>
      <c r="U16" s="806"/>
      <c r="V16" s="806"/>
      <c r="W16" s="806"/>
      <c r="X16" s="806"/>
      <c r="Y16" s="806"/>
    </row>
    <row r="17" spans="1:25">
      <c r="A17" s="806"/>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row>
    <row r="18" spans="1:25">
      <c r="A18" s="806"/>
      <c r="B18" s="806"/>
      <c r="C18" s="806"/>
      <c r="D18" s="806"/>
      <c r="E18" s="806"/>
      <c r="F18" s="806"/>
      <c r="G18" s="806"/>
      <c r="H18" s="806"/>
      <c r="I18" s="806"/>
      <c r="J18" s="806"/>
      <c r="K18" s="806"/>
      <c r="L18" s="806"/>
      <c r="M18" s="806"/>
      <c r="N18" s="806"/>
      <c r="O18" s="806"/>
      <c r="P18" s="806"/>
      <c r="Q18" s="806"/>
      <c r="R18" s="806"/>
      <c r="S18" s="806"/>
      <c r="T18" s="806"/>
      <c r="U18" s="806"/>
      <c r="V18" s="806"/>
      <c r="W18" s="806"/>
      <c r="X18" s="806"/>
      <c r="Y18" s="806"/>
    </row>
    <row r="19" spans="1:25">
      <c r="A19" s="806"/>
      <c r="B19" s="806"/>
      <c r="C19" s="806"/>
      <c r="D19" s="806"/>
      <c r="E19" s="806"/>
      <c r="F19" s="806"/>
      <c r="G19" s="806"/>
      <c r="H19" s="806"/>
      <c r="I19" s="806"/>
      <c r="J19" s="806"/>
      <c r="K19" s="806"/>
      <c r="L19" s="806"/>
      <c r="M19" s="806"/>
      <c r="N19" s="806"/>
      <c r="O19" s="806"/>
      <c r="P19" s="806"/>
      <c r="Q19" s="806"/>
      <c r="R19" s="806"/>
      <c r="S19" s="806"/>
      <c r="T19" s="806"/>
      <c r="U19" s="806"/>
      <c r="V19" s="806"/>
      <c r="W19" s="806"/>
      <c r="X19" s="806"/>
      <c r="Y19" s="806"/>
    </row>
    <row r="20" spans="1:25">
      <c r="A20" s="806"/>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row>
    <row r="21" spans="1:25">
      <c r="A21" s="806"/>
      <c r="B21" s="806"/>
      <c r="C21" s="806"/>
      <c r="D21" s="806"/>
      <c r="E21" s="806"/>
      <c r="F21" s="806"/>
      <c r="G21" s="806"/>
      <c r="H21" s="806"/>
      <c r="I21" s="806"/>
      <c r="J21" s="806"/>
      <c r="K21" s="806"/>
      <c r="L21" s="806"/>
      <c r="M21" s="806"/>
      <c r="N21" s="806"/>
      <c r="O21" s="806"/>
      <c r="P21" s="806"/>
      <c r="Q21" s="806"/>
      <c r="R21" s="806"/>
      <c r="S21" s="806"/>
      <c r="T21" s="806"/>
      <c r="U21" s="806"/>
      <c r="V21" s="806"/>
      <c r="W21" s="806"/>
      <c r="X21" s="806"/>
      <c r="Y21" s="806"/>
    </row>
    <row r="22" spans="1:25">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row>
    <row r="23" spans="1:25">
      <c r="A23" s="806"/>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row>
    <row r="24" spans="1:25">
      <c r="A24" s="806"/>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row>
    <row r="25" spans="1:25">
      <c r="A25" s="806"/>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row>
    <row r="26" spans="1:25">
      <c r="A26" s="806"/>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row>
    <row r="27" spans="1:25">
      <c r="A27" s="89" t="s">
        <v>551</v>
      </c>
    </row>
    <row r="28" spans="1:25">
      <c r="A28" s="806"/>
      <c r="B28" s="806"/>
      <c r="C28" s="806"/>
      <c r="D28" s="806"/>
      <c r="E28" s="806"/>
      <c r="F28" s="806"/>
      <c r="G28" s="806"/>
      <c r="H28" s="806"/>
      <c r="I28" s="806"/>
      <c r="J28" s="806"/>
      <c r="K28" s="806"/>
      <c r="L28" s="806"/>
      <c r="M28" s="806"/>
      <c r="N28" s="806"/>
      <c r="O28" s="806"/>
      <c r="P28" s="806"/>
      <c r="Q28" s="806"/>
      <c r="R28" s="806"/>
      <c r="S28" s="806"/>
      <c r="T28" s="806"/>
      <c r="U28" s="806"/>
      <c r="V28" s="806"/>
      <c r="W28" s="806"/>
      <c r="X28" s="806"/>
      <c r="Y28" s="806"/>
    </row>
    <row r="29" spans="1:25">
      <c r="A29" s="806"/>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row>
    <row r="30" spans="1:25">
      <c r="A30" s="806"/>
      <c r="B30" s="806"/>
      <c r="C30" s="806"/>
      <c r="D30" s="806"/>
      <c r="E30" s="806"/>
      <c r="F30" s="806"/>
      <c r="G30" s="806"/>
      <c r="H30" s="806"/>
      <c r="I30" s="806"/>
      <c r="J30" s="806"/>
      <c r="K30" s="806"/>
      <c r="L30" s="806"/>
      <c r="M30" s="806"/>
      <c r="N30" s="806"/>
      <c r="O30" s="806"/>
      <c r="P30" s="806"/>
      <c r="Q30" s="806"/>
      <c r="R30" s="806"/>
      <c r="S30" s="806"/>
      <c r="T30" s="806"/>
      <c r="U30" s="806"/>
      <c r="V30" s="806"/>
      <c r="W30" s="806"/>
      <c r="X30" s="806"/>
      <c r="Y30" s="806"/>
    </row>
    <row r="31" spans="1:25">
      <c r="A31" s="806"/>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row>
    <row r="32" spans="1:25">
      <c r="A32" s="806"/>
      <c r="B32" s="806"/>
      <c r="C32" s="806"/>
      <c r="D32" s="806"/>
      <c r="E32" s="806"/>
      <c r="F32" s="806"/>
      <c r="G32" s="806"/>
      <c r="H32" s="806"/>
      <c r="I32" s="806"/>
      <c r="J32" s="806"/>
      <c r="K32" s="806"/>
      <c r="L32" s="806"/>
      <c r="M32" s="806"/>
      <c r="N32" s="806"/>
      <c r="O32" s="806"/>
      <c r="P32" s="806"/>
      <c r="Q32" s="806"/>
      <c r="R32" s="806"/>
      <c r="S32" s="806"/>
      <c r="T32" s="806"/>
      <c r="U32" s="806"/>
      <c r="V32" s="806"/>
      <c r="W32" s="806"/>
      <c r="X32" s="806"/>
      <c r="Y32" s="806"/>
    </row>
    <row r="33" spans="1:25">
      <c r="A33" s="806"/>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row>
    <row r="34" spans="1:25">
      <c r="A34" s="806"/>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row>
    <row r="35" spans="1:25">
      <c r="A35" s="806"/>
      <c r="B35" s="806"/>
      <c r="C35" s="806"/>
      <c r="D35" s="806"/>
      <c r="E35" s="806"/>
      <c r="F35" s="806"/>
      <c r="G35" s="806"/>
      <c r="H35" s="806"/>
      <c r="I35" s="806"/>
      <c r="J35" s="806"/>
      <c r="K35" s="806"/>
      <c r="L35" s="806"/>
      <c r="M35" s="806"/>
      <c r="N35" s="806"/>
      <c r="O35" s="806"/>
      <c r="P35" s="806"/>
      <c r="Q35" s="806"/>
      <c r="R35" s="806"/>
      <c r="S35" s="806"/>
      <c r="T35" s="806"/>
      <c r="U35" s="806"/>
      <c r="V35" s="806"/>
      <c r="W35" s="806"/>
      <c r="X35" s="806"/>
      <c r="Y35" s="806"/>
    </row>
    <row r="36" spans="1:25">
      <c r="A36" s="806"/>
      <c r="B36" s="806"/>
      <c r="C36" s="806"/>
      <c r="D36" s="806"/>
      <c r="E36" s="806"/>
      <c r="F36" s="806"/>
      <c r="G36" s="806"/>
      <c r="H36" s="806"/>
      <c r="I36" s="806"/>
      <c r="J36" s="806"/>
      <c r="K36" s="806"/>
      <c r="L36" s="806"/>
      <c r="M36" s="806"/>
      <c r="N36" s="806"/>
      <c r="O36" s="806"/>
      <c r="P36" s="806"/>
      <c r="Q36" s="806"/>
      <c r="R36" s="806"/>
      <c r="S36" s="806"/>
      <c r="T36" s="806"/>
      <c r="U36" s="806"/>
      <c r="V36" s="806"/>
      <c r="W36" s="806"/>
      <c r="X36" s="806"/>
      <c r="Y36" s="806"/>
    </row>
    <row r="37" spans="1:25">
      <c r="A37" s="806"/>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row>
    <row r="38" spans="1:25">
      <c r="A38" s="806"/>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row>
    <row r="39" spans="1:25">
      <c r="A39" s="806"/>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row>
    <row r="40" spans="1:25">
      <c r="A40" s="806"/>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row>
    <row r="41" spans="1:25">
      <c r="A41" s="806"/>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row>
    <row r="42" spans="1:25">
      <c r="A42" s="806"/>
      <c r="B42" s="806"/>
      <c r="C42" s="806"/>
      <c r="D42" s="806"/>
      <c r="E42" s="806"/>
      <c r="F42" s="806"/>
      <c r="G42" s="806"/>
      <c r="H42" s="806"/>
      <c r="I42" s="806"/>
      <c r="J42" s="806"/>
      <c r="K42" s="806"/>
      <c r="L42" s="806"/>
      <c r="M42" s="806"/>
      <c r="N42" s="806"/>
      <c r="O42" s="806"/>
      <c r="P42" s="806"/>
      <c r="Q42" s="806"/>
      <c r="R42" s="806"/>
      <c r="S42" s="806"/>
      <c r="T42" s="806"/>
      <c r="U42" s="806"/>
      <c r="V42" s="806"/>
      <c r="W42" s="806"/>
      <c r="X42" s="806"/>
      <c r="Y42" s="806"/>
    </row>
    <row r="43" spans="1:25">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row>
    <row r="44" spans="1:25">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row>
    <row r="45" spans="1:25">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row>
    <row r="46" spans="1:25">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row>
    <row r="47" spans="1:25">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row>
    <row r="48" spans="1:25">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row>
    <row r="49" spans="1:25">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row>
    <row r="50" spans="1:25">
      <c r="A50" s="802" t="s">
        <v>552</v>
      </c>
      <c r="B50" s="802"/>
      <c r="C50" s="803" t="s">
        <v>553</v>
      </c>
      <c r="D50" s="803"/>
      <c r="E50" s="803"/>
      <c r="F50" s="803"/>
      <c r="G50" s="803"/>
      <c r="H50" s="803"/>
      <c r="I50" s="803"/>
      <c r="J50" s="803"/>
      <c r="K50" s="803"/>
      <c r="L50" s="803"/>
      <c r="M50" s="803"/>
      <c r="N50" s="803"/>
      <c r="O50" s="803"/>
      <c r="P50" s="803"/>
      <c r="Q50" s="803"/>
      <c r="R50" s="803"/>
      <c r="S50" s="803"/>
      <c r="T50" s="803"/>
      <c r="U50" s="803"/>
      <c r="V50" s="803"/>
      <c r="W50" s="803"/>
      <c r="X50" s="803"/>
      <c r="Y50" s="803"/>
    </row>
    <row r="51" spans="1:25">
      <c r="A51" s="802" t="s">
        <v>554</v>
      </c>
      <c r="B51" s="802"/>
      <c r="C51" s="803" t="s">
        <v>555</v>
      </c>
      <c r="D51" s="803"/>
      <c r="E51" s="803"/>
      <c r="F51" s="803"/>
      <c r="G51" s="803"/>
      <c r="H51" s="803"/>
      <c r="I51" s="803"/>
      <c r="J51" s="803"/>
      <c r="K51" s="803"/>
      <c r="L51" s="803"/>
      <c r="M51" s="803"/>
      <c r="N51" s="803"/>
      <c r="O51" s="803"/>
      <c r="P51" s="803"/>
      <c r="Q51" s="803"/>
      <c r="R51" s="803"/>
      <c r="S51" s="803"/>
      <c r="T51" s="803"/>
      <c r="U51" s="803"/>
      <c r="V51" s="803"/>
      <c r="W51" s="803"/>
      <c r="X51" s="803"/>
      <c r="Y51" s="803"/>
    </row>
    <row r="52" spans="1:25">
      <c r="A52" s="802" t="s">
        <v>556</v>
      </c>
      <c r="B52" s="802"/>
      <c r="C52" s="803" t="s">
        <v>557</v>
      </c>
      <c r="D52" s="803"/>
      <c r="E52" s="803"/>
      <c r="F52" s="803"/>
      <c r="G52" s="803"/>
      <c r="H52" s="803"/>
      <c r="I52" s="803"/>
      <c r="J52" s="803"/>
      <c r="K52" s="803"/>
      <c r="L52" s="803"/>
      <c r="M52" s="803"/>
      <c r="N52" s="803"/>
      <c r="O52" s="803"/>
      <c r="P52" s="803"/>
      <c r="Q52" s="803"/>
      <c r="R52" s="803"/>
      <c r="S52" s="803"/>
      <c r="T52" s="803"/>
      <c r="U52" s="803"/>
      <c r="V52" s="803"/>
      <c r="W52" s="803"/>
      <c r="X52" s="803"/>
      <c r="Y52" s="803"/>
    </row>
  </sheetData>
  <sheetProtection algorithmName="SHA-512" hashValue="3/BT7mdhgf71dC2QCqlrVglAqAtzRU2j4BzaCvocuL328WPaxXi3nyHu01//DEJKV+/YusZ9vNkpeX6kb9GkxA==" saltValue="tza2WP4TC5SttoH4zCz+DA==" spinCount="100000" sheet="1" objects="1" scenarios="1"/>
  <mergeCells count="11">
    <mergeCell ref="A51:B51"/>
    <mergeCell ref="C51:Y51"/>
    <mergeCell ref="A52:B52"/>
    <mergeCell ref="C52:Y52"/>
    <mergeCell ref="A1:Y1"/>
    <mergeCell ref="A2:D2"/>
    <mergeCell ref="A5:Y26"/>
    <mergeCell ref="A28:Y49"/>
    <mergeCell ref="A50:B50"/>
    <mergeCell ref="C50:Y50"/>
    <mergeCell ref="E2:O2"/>
  </mergeCells>
  <phoneticPr fontId="76"/>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EAD4-CB86-433B-B7CC-2B66D15BAD01}">
  <dimension ref="A1:Y52"/>
  <sheetViews>
    <sheetView showGridLines="0" workbookViewId="0">
      <selection sqref="A1:Y1"/>
    </sheetView>
  </sheetViews>
  <sheetFormatPr defaultRowHeight="14.25"/>
  <cols>
    <col min="1" max="25" width="3.125" style="89" customWidth="1"/>
    <col min="26" max="16384" width="9" style="89"/>
  </cols>
  <sheetData>
    <row r="1" spans="1:25" ht="15.75">
      <c r="A1" s="804" t="s">
        <v>602</v>
      </c>
      <c r="B1" s="804"/>
      <c r="C1" s="804"/>
      <c r="D1" s="804"/>
      <c r="E1" s="804"/>
      <c r="F1" s="804"/>
      <c r="G1" s="804"/>
      <c r="H1" s="804"/>
      <c r="I1" s="804"/>
      <c r="J1" s="804"/>
      <c r="K1" s="804"/>
      <c r="L1" s="804"/>
      <c r="M1" s="804"/>
      <c r="N1" s="804"/>
      <c r="O1" s="804"/>
      <c r="P1" s="804"/>
      <c r="Q1" s="804"/>
      <c r="R1" s="804"/>
      <c r="S1" s="804"/>
      <c r="T1" s="804"/>
      <c r="U1" s="804"/>
      <c r="V1" s="804"/>
      <c r="W1" s="804"/>
      <c r="X1" s="804"/>
      <c r="Y1" s="804"/>
    </row>
    <row r="2" spans="1:25" ht="18" customHeight="1">
      <c r="A2" s="805" t="s">
        <v>569</v>
      </c>
      <c r="B2" s="805"/>
      <c r="C2" s="805"/>
      <c r="D2" s="805"/>
      <c r="E2" s="807">
        <f>'【別紙1-1】事業実施者の概要④'!I2</f>
        <v>0</v>
      </c>
      <c r="F2" s="808"/>
      <c r="G2" s="808"/>
      <c r="H2" s="808"/>
      <c r="I2" s="808"/>
      <c r="J2" s="808"/>
      <c r="K2" s="808"/>
      <c r="L2" s="808"/>
      <c r="M2" s="808"/>
      <c r="N2" s="808"/>
      <c r="O2" s="808"/>
    </row>
    <row r="4" spans="1:25">
      <c r="A4" s="89" t="s">
        <v>550</v>
      </c>
    </row>
    <row r="5" spans="1:25">
      <c r="A5" s="806"/>
      <c r="B5" s="806"/>
      <c r="C5" s="806"/>
      <c r="D5" s="806"/>
      <c r="E5" s="806"/>
      <c r="F5" s="806"/>
      <c r="G5" s="806"/>
      <c r="H5" s="806"/>
      <c r="I5" s="806"/>
      <c r="J5" s="806"/>
      <c r="K5" s="806"/>
      <c r="L5" s="806"/>
      <c r="M5" s="806"/>
      <c r="N5" s="806"/>
      <c r="O5" s="806"/>
      <c r="P5" s="806"/>
      <c r="Q5" s="806"/>
      <c r="R5" s="806"/>
      <c r="S5" s="806"/>
      <c r="T5" s="806"/>
      <c r="U5" s="806"/>
      <c r="V5" s="806"/>
      <c r="W5" s="806"/>
      <c r="X5" s="806"/>
      <c r="Y5" s="806"/>
    </row>
    <row r="6" spans="1:25">
      <c r="A6" s="806"/>
      <c r="B6" s="806"/>
      <c r="C6" s="806"/>
      <c r="D6" s="806"/>
      <c r="E6" s="806"/>
      <c r="F6" s="806"/>
      <c r="G6" s="806"/>
      <c r="H6" s="806"/>
      <c r="I6" s="806"/>
      <c r="J6" s="806"/>
      <c r="K6" s="806"/>
      <c r="L6" s="806"/>
      <c r="M6" s="806"/>
      <c r="N6" s="806"/>
      <c r="O6" s="806"/>
      <c r="P6" s="806"/>
      <c r="Q6" s="806"/>
      <c r="R6" s="806"/>
      <c r="S6" s="806"/>
      <c r="T6" s="806"/>
      <c r="U6" s="806"/>
      <c r="V6" s="806"/>
      <c r="W6" s="806"/>
      <c r="X6" s="806"/>
      <c r="Y6" s="806"/>
    </row>
    <row r="7" spans="1:25">
      <c r="A7" s="806"/>
      <c r="B7" s="806"/>
      <c r="C7" s="806"/>
      <c r="D7" s="806"/>
      <c r="E7" s="806"/>
      <c r="F7" s="806"/>
      <c r="G7" s="806"/>
      <c r="H7" s="806"/>
      <c r="I7" s="806"/>
      <c r="J7" s="806"/>
      <c r="K7" s="806"/>
      <c r="L7" s="806"/>
      <c r="M7" s="806"/>
      <c r="N7" s="806"/>
      <c r="O7" s="806"/>
      <c r="P7" s="806"/>
      <c r="Q7" s="806"/>
      <c r="R7" s="806"/>
      <c r="S7" s="806"/>
      <c r="T7" s="806"/>
      <c r="U7" s="806"/>
      <c r="V7" s="806"/>
      <c r="W7" s="806"/>
      <c r="X7" s="806"/>
      <c r="Y7" s="806"/>
    </row>
    <row r="8" spans="1:25">
      <c r="A8" s="806"/>
      <c r="B8" s="806"/>
      <c r="C8" s="806"/>
      <c r="D8" s="806"/>
      <c r="E8" s="806"/>
      <c r="F8" s="806"/>
      <c r="G8" s="806"/>
      <c r="H8" s="806"/>
      <c r="I8" s="806"/>
      <c r="J8" s="806"/>
      <c r="K8" s="806"/>
      <c r="L8" s="806"/>
      <c r="M8" s="806"/>
      <c r="N8" s="806"/>
      <c r="O8" s="806"/>
      <c r="P8" s="806"/>
      <c r="Q8" s="806"/>
      <c r="R8" s="806"/>
      <c r="S8" s="806"/>
      <c r="T8" s="806"/>
      <c r="U8" s="806"/>
      <c r="V8" s="806"/>
      <c r="W8" s="806"/>
      <c r="X8" s="806"/>
      <c r="Y8" s="806"/>
    </row>
    <row r="9" spans="1:25">
      <c r="A9" s="806"/>
      <c r="B9" s="806"/>
      <c r="C9" s="806"/>
      <c r="D9" s="806"/>
      <c r="E9" s="806"/>
      <c r="F9" s="806"/>
      <c r="G9" s="806"/>
      <c r="H9" s="806"/>
      <c r="I9" s="806"/>
      <c r="J9" s="806"/>
      <c r="K9" s="806"/>
      <c r="L9" s="806"/>
      <c r="M9" s="806"/>
      <c r="N9" s="806"/>
      <c r="O9" s="806"/>
      <c r="P9" s="806"/>
      <c r="Q9" s="806"/>
      <c r="R9" s="806"/>
      <c r="S9" s="806"/>
      <c r="T9" s="806"/>
      <c r="U9" s="806"/>
      <c r="V9" s="806"/>
      <c r="W9" s="806"/>
      <c r="X9" s="806"/>
      <c r="Y9" s="806"/>
    </row>
    <row r="10" spans="1:25">
      <c r="A10" s="806"/>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row>
    <row r="11" spans="1:25">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row>
    <row r="12" spans="1:25">
      <c r="A12" s="806"/>
      <c r="B12" s="806"/>
      <c r="C12" s="806"/>
      <c r="D12" s="806"/>
      <c r="E12" s="806"/>
      <c r="F12" s="806"/>
      <c r="G12" s="806"/>
      <c r="H12" s="806"/>
      <c r="I12" s="806"/>
      <c r="J12" s="806"/>
      <c r="K12" s="806"/>
      <c r="L12" s="806"/>
      <c r="M12" s="806"/>
      <c r="N12" s="806"/>
      <c r="O12" s="806"/>
      <c r="P12" s="806"/>
      <c r="Q12" s="806"/>
      <c r="R12" s="806"/>
      <c r="S12" s="806"/>
      <c r="T12" s="806"/>
      <c r="U12" s="806"/>
      <c r="V12" s="806"/>
      <c r="W12" s="806"/>
      <c r="X12" s="806"/>
      <c r="Y12" s="806"/>
    </row>
    <row r="13" spans="1:25">
      <c r="A13" s="806"/>
      <c r="B13" s="806"/>
      <c r="C13" s="806"/>
      <c r="D13" s="806"/>
      <c r="E13" s="806"/>
      <c r="F13" s="806"/>
      <c r="G13" s="806"/>
      <c r="H13" s="806"/>
      <c r="I13" s="806"/>
      <c r="J13" s="806"/>
      <c r="K13" s="806"/>
      <c r="L13" s="806"/>
      <c r="M13" s="806"/>
      <c r="N13" s="806"/>
      <c r="O13" s="806"/>
      <c r="P13" s="806"/>
      <c r="Q13" s="806"/>
      <c r="R13" s="806"/>
      <c r="S13" s="806"/>
      <c r="T13" s="806"/>
      <c r="U13" s="806"/>
      <c r="V13" s="806"/>
      <c r="W13" s="806"/>
      <c r="X13" s="806"/>
      <c r="Y13" s="806"/>
    </row>
    <row r="14" spans="1:25">
      <c r="A14" s="806"/>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row>
    <row r="15" spans="1:25">
      <c r="A15" s="806"/>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row>
    <row r="16" spans="1:25">
      <c r="A16" s="806"/>
      <c r="B16" s="806"/>
      <c r="C16" s="806"/>
      <c r="D16" s="806"/>
      <c r="E16" s="806"/>
      <c r="F16" s="806"/>
      <c r="G16" s="806"/>
      <c r="H16" s="806"/>
      <c r="I16" s="806"/>
      <c r="J16" s="806"/>
      <c r="K16" s="806"/>
      <c r="L16" s="806"/>
      <c r="M16" s="806"/>
      <c r="N16" s="806"/>
      <c r="O16" s="806"/>
      <c r="P16" s="806"/>
      <c r="Q16" s="806"/>
      <c r="R16" s="806"/>
      <c r="S16" s="806"/>
      <c r="T16" s="806"/>
      <c r="U16" s="806"/>
      <c r="V16" s="806"/>
      <c r="W16" s="806"/>
      <c r="X16" s="806"/>
      <c r="Y16" s="806"/>
    </row>
    <row r="17" spans="1:25">
      <c r="A17" s="806"/>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row>
    <row r="18" spans="1:25">
      <c r="A18" s="806"/>
      <c r="B18" s="806"/>
      <c r="C18" s="806"/>
      <c r="D18" s="806"/>
      <c r="E18" s="806"/>
      <c r="F18" s="806"/>
      <c r="G18" s="806"/>
      <c r="H18" s="806"/>
      <c r="I18" s="806"/>
      <c r="J18" s="806"/>
      <c r="K18" s="806"/>
      <c r="L18" s="806"/>
      <c r="M18" s="806"/>
      <c r="N18" s="806"/>
      <c r="O18" s="806"/>
      <c r="P18" s="806"/>
      <c r="Q18" s="806"/>
      <c r="R18" s="806"/>
      <c r="S18" s="806"/>
      <c r="T18" s="806"/>
      <c r="U18" s="806"/>
      <c r="V18" s="806"/>
      <c r="W18" s="806"/>
      <c r="X18" s="806"/>
      <c r="Y18" s="806"/>
    </row>
    <row r="19" spans="1:25">
      <c r="A19" s="806"/>
      <c r="B19" s="806"/>
      <c r="C19" s="806"/>
      <c r="D19" s="806"/>
      <c r="E19" s="806"/>
      <c r="F19" s="806"/>
      <c r="G19" s="806"/>
      <c r="H19" s="806"/>
      <c r="I19" s="806"/>
      <c r="J19" s="806"/>
      <c r="K19" s="806"/>
      <c r="L19" s="806"/>
      <c r="M19" s="806"/>
      <c r="N19" s="806"/>
      <c r="O19" s="806"/>
      <c r="P19" s="806"/>
      <c r="Q19" s="806"/>
      <c r="R19" s="806"/>
      <c r="S19" s="806"/>
      <c r="T19" s="806"/>
      <c r="U19" s="806"/>
      <c r="V19" s="806"/>
      <c r="W19" s="806"/>
      <c r="X19" s="806"/>
      <c r="Y19" s="806"/>
    </row>
    <row r="20" spans="1:25">
      <c r="A20" s="806"/>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row>
    <row r="21" spans="1:25">
      <c r="A21" s="806"/>
      <c r="B21" s="806"/>
      <c r="C21" s="806"/>
      <c r="D21" s="806"/>
      <c r="E21" s="806"/>
      <c r="F21" s="806"/>
      <c r="G21" s="806"/>
      <c r="H21" s="806"/>
      <c r="I21" s="806"/>
      <c r="J21" s="806"/>
      <c r="K21" s="806"/>
      <c r="L21" s="806"/>
      <c r="M21" s="806"/>
      <c r="N21" s="806"/>
      <c r="O21" s="806"/>
      <c r="P21" s="806"/>
      <c r="Q21" s="806"/>
      <c r="R21" s="806"/>
      <c r="S21" s="806"/>
      <c r="T21" s="806"/>
      <c r="U21" s="806"/>
      <c r="V21" s="806"/>
      <c r="W21" s="806"/>
      <c r="X21" s="806"/>
      <c r="Y21" s="806"/>
    </row>
    <row r="22" spans="1:25">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row>
    <row r="23" spans="1:25">
      <c r="A23" s="806"/>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row>
    <row r="24" spans="1:25">
      <c r="A24" s="806"/>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row>
    <row r="25" spans="1:25">
      <c r="A25" s="806"/>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row>
    <row r="26" spans="1:25">
      <c r="A26" s="806"/>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row>
    <row r="27" spans="1:25">
      <c r="A27" s="89" t="s">
        <v>551</v>
      </c>
    </row>
    <row r="28" spans="1:25">
      <c r="A28" s="806"/>
      <c r="B28" s="806"/>
      <c r="C28" s="806"/>
      <c r="D28" s="806"/>
      <c r="E28" s="806"/>
      <c r="F28" s="806"/>
      <c r="G28" s="806"/>
      <c r="H28" s="806"/>
      <c r="I28" s="806"/>
      <c r="J28" s="806"/>
      <c r="K28" s="806"/>
      <c r="L28" s="806"/>
      <c r="M28" s="806"/>
      <c r="N28" s="806"/>
      <c r="O28" s="806"/>
      <c r="P28" s="806"/>
      <c r="Q28" s="806"/>
      <c r="R28" s="806"/>
      <c r="S28" s="806"/>
      <c r="T28" s="806"/>
      <c r="U28" s="806"/>
      <c r="V28" s="806"/>
      <c r="W28" s="806"/>
      <c r="X28" s="806"/>
      <c r="Y28" s="806"/>
    </row>
    <row r="29" spans="1:25">
      <c r="A29" s="806"/>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row>
    <row r="30" spans="1:25">
      <c r="A30" s="806"/>
      <c r="B30" s="806"/>
      <c r="C30" s="806"/>
      <c r="D30" s="806"/>
      <c r="E30" s="806"/>
      <c r="F30" s="806"/>
      <c r="G30" s="806"/>
      <c r="H30" s="806"/>
      <c r="I30" s="806"/>
      <c r="J30" s="806"/>
      <c r="K30" s="806"/>
      <c r="L30" s="806"/>
      <c r="M30" s="806"/>
      <c r="N30" s="806"/>
      <c r="O30" s="806"/>
      <c r="P30" s="806"/>
      <c r="Q30" s="806"/>
      <c r="R30" s="806"/>
      <c r="S30" s="806"/>
      <c r="T30" s="806"/>
      <c r="U30" s="806"/>
      <c r="V30" s="806"/>
      <c r="W30" s="806"/>
      <c r="X30" s="806"/>
      <c r="Y30" s="806"/>
    </row>
    <row r="31" spans="1:25">
      <c r="A31" s="806"/>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row>
    <row r="32" spans="1:25">
      <c r="A32" s="806"/>
      <c r="B32" s="806"/>
      <c r="C32" s="806"/>
      <c r="D32" s="806"/>
      <c r="E32" s="806"/>
      <c r="F32" s="806"/>
      <c r="G32" s="806"/>
      <c r="H32" s="806"/>
      <c r="I32" s="806"/>
      <c r="J32" s="806"/>
      <c r="K32" s="806"/>
      <c r="L32" s="806"/>
      <c r="M32" s="806"/>
      <c r="N32" s="806"/>
      <c r="O32" s="806"/>
      <c r="P32" s="806"/>
      <c r="Q32" s="806"/>
      <c r="R32" s="806"/>
      <c r="S32" s="806"/>
      <c r="T32" s="806"/>
      <c r="U32" s="806"/>
      <c r="V32" s="806"/>
      <c r="W32" s="806"/>
      <c r="X32" s="806"/>
      <c r="Y32" s="806"/>
    </row>
    <row r="33" spans="1:25">
      <c r="A33" s="806"/>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row>
    <row r="34" spans="1:25">
      <c r="A34" s="806"/>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row>
    <row r="35" spans="1:25">
      <c r="A35" s="806"/>
      <c r="B35" s="806"/>
      <c r="C35" s="806"/>
      <c r="D35" s="806"/>
      <c r="E35" s="806"/>
      <c r="F35" s="806"/>
      <c r="G35" s="806"/>
      <c r="H35" s="806"/>
      <c r="I35" s="806"/>
      <c r="J35" s="806"/>
      <c r="K35" s="806"/>
      <c r="L35" s="806"/>
      <c r="M35" s="806"/>
      <c r="N35" s="806"/>
      <c r="O35" s="806"/>
      <c r="P35" s="806"/>
      <c r="Q35" s="806"/>
      <c r="R35" s="806"/>
      <c r="S35" s="806"/>
      <c r="T35" s="806"/>
      <c r="U35" s="806"/>
      <c r="V35" s="806"/>
      <c r="W35" s="806"/>
      <c r="X35" s="806"/>
      <c r="Y35" s="806"/>
    </row>
    <row r="36" spans="1:25">
      <c r="A36" s="806"/>
      <c r="B36" s="806"/>
      <c r="C36" s="806"/>
      <c r="D36" s="806"/>
      <c r="E36" s="806"/>
      <c r="F36" s="806"/>
      <c r="G36" s="806"/>
      <c r="H36" s="806"/>
      <c r="I36" s="806"/>
      <c r="J36" s="806"/>
      <c r="K36" s="806"/>
      <c r="L36" s="806"/>
      <c r="M36" s="806"/>
      <c r="N36" s="806"/>
      <c r="O36" s="806"/>
      <c r="P36" s="806"/>
      <c r="Q36" s="806"/>
      <c r="R36" s="806"/>
      <c r="S36" s="806"/>
      <c r="T36" s="806"/>
      <c r="U36" s="806"/>
      <c r="V36" s="806"/>
      <c r="W36" s="806"/>
      <c r="X36" s="806"/>
      <c r="Y36" s="806"/>
    </row>
    <row r="37" spans="1:25">
      <c r="A37" s="806"/>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row>
    <row r="38" spans="1:25">
      <c r="A38" s="806"/>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row>
    <row r="39" spans="1:25">
      <c r="A39" s="806"/>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row>
    <row r="40" spans="1:25">
      <c r="A40" s="806"/>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row>
    <row r="41" spans="1:25">
      <c r="A41" s="806"/>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row>
    <row r="42" spans="1:25">
      <c r="A42" s="806"/>
      <c r="B42" s="806"/>
      <c r="C42" s="806"/>
      <c r="D42" s="806"/>
      <c r="E42" s="806"/>
      <c r="F42" s="806"/>
      <c r="G42" s="806"/>
      <c r="H42" s="806"/>
      <c r="I42" s="806"/>
      <c r="J42" s="806"/>
      <c r="K42" s="806"/>
      <c r="L42" s="806"/>
      <c r="M42" s="806"/>
      <c r="N42" s="806"/>
      <c r="O42" s="806"/>
      <c r="P42" s="806"/>
      <c r="Q42" s="806"/>
      <c r="R42" s="806"/>
      <c r="S42" s="806"/>
      <c r="T42" s="806"/>
      <c r="U42" s="806"/>
      <c r="V42" s="806"/>
      <c r="W42" s="806"/>
      <c r="X42" s="806"/>
      <c r="Y42" s="806"/>
    </row>
    <row r="43" spans="1:25">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row>
    <row r="44" spans="1:25">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row>
    <row r="45" spans="1:25">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row>
    <row r="46" spans="1:25">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row>
    <row r="47" spans="1:25">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row>
    <row r="48" spans="1:25">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row>
    <row r="49" spans="1:25">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row>
    <row r="50" spans="1:25">
      <c r="A50" s="802" t="s">
        <v>552</v>
      </c>
      <c r="B50" s="802"/>
      <c r="C50" s="803" t="s">
        <v>553</v>
      </c>
      <c r="D50" s="803"/>
      <c r="E50" s="803"/>
      <c r="F50" s="803"/>
      <c r="G50" s="803"/>
      <c r="H50" s="803"/>
      <c r="I50" s="803"/>
      <c r="J50" s="803"/>
      <c r="K50" s="803"/>
      <c r="L50" s="803"/>
      <c r="M50" s="803"/>
      <c r="N50" s="803"/>
      <c r="O50" s="803"/>
      <c r="P50" s="803"/>
      <c r="Q50" s="803"/>
      <c r="R50" s="803"/>
      <c r="S50" s="803"/>
      <c r="T50" s="803"/>
      <c r="U50" s="803"/>
      <c r="V50" s="803"/>
      <c r="W50" s="803"/>
      <c r="X50" s="803"/>
      <c r="Y50" s="803"/>
    </row>
    <row r="51" spans="1:25">
      <c r="A51" s="802" t="s">
        <v>554</v>
      </c>
      <c r="B51" s="802"/>
      <c r="C51" s="803" t="s">
        <v>555</v>
      </c>
      <c r="D51" s="803"/>
      <c r="E51" s="803"/>
      <c r="F51" s="803"/>
      <c r="G51" s="803"/>
      <c r="H51" s="803"/>
      <c r="I51" s="803"/>
      <c r="J51" s="803"/>
      <c r="K51" s="803"/>
      <c r="L51" s="803"/>
      <c r="M51" s="803"/>
      <c r="N51" s="803"/>
      <c r="O51" s="803"/>
      <c r="P51" s="803"/>
      <c r="Q51" s="803"/>
      <c r="R51" s="803"/>
      <c r="S51" s="803"/>
      <c r="T51" s="803"/>
      <c r="U51" s="803"/>
      <c r="V51" s="803"/>
      <c r="W51" s="803"/>
      <c r="X51" s="803"/>
      <c r="Y51" s="803"/>
    </row>
    <row r="52" spans="1:25">
      <c r="A52" s="802" t="s">
        <v>556</v>
      </c>
      <c r="B52" s="802"/>
      <c r="C52" s="803" t="s">
        <v>557</v>
      </c>
      <c r="D52" s="803"/>
      <c r="E52" s="803"/>
      <c r="F52" s="803"/>
      <c r="G52" s="803"/>
      <c r="H52" s="803"/>
      <c r="I52" s="803"/>
      <c r="J52" s="803"/>
      <c r="K52" s="803"/>
      <c r="L52" s="803"/>
      <c r="M52" s="803"/>
      <c r="N52" s="803"/>
      <c r="O52" s="803"/>
      <c r="P52" s="803"/>
      <c r="Q52" s="803"/>
      <c r="R52" s="803"/>
      <c r="S52" s="803"/>
      <c r="T52" s="803"/>
      <c r="U52" s="803"/>
      <c r="V52" s="803"/>
      <c r="W52" s="803"/>
      <c r="X52" s="803"/>
      <c r="Y52" s="803"/>
    </row>
  </sheetData>
  <sheetProtection algorithmName="SHA-512" hashValue="00Auo9jM6Wdgc9syJlIpSOuDYlzTgSi59uUZY4c3Mqtc5JAgxuMA9Zwhi3ojfenHO2vKoeoAayFeeRYGtKBitQ==" saltValue="dNDHw9kGGMK5NjBmoTEdzQ==" spinCount="100000" sheet="1" objects="1" scenarios="1"/>
  <mergeCells count="11">
    <mergeCell ref="A51:B51"/>
    <mergeCell ref="C51:Y51"/>
    <mergeCell ref="A52:B52"/>
    <mergeCell ref="C52:Y52"/>
    <mergeCell ref="A1:Y1"/>
    <mergeCell ref="A2:D2"/>
    <mergeCell ref="A5:Y26"/>
    <mergeCell ref="A28:Y49"/>
    <mergeCell ref="A50:B50"/>
    <mergeCell ref="C50:Y50"/>
    <mergeCell ref="E2:O2"/>
  </mergeCells>
  <phoneticPr fontId="76"/>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7ADB-1EC0-471E-900E-43F80C560F8A}">
  <dimension ref="A1:Y52"/>
  <sheetViews>
    <sheetView showGridLines="0" workbookViewId="0">
      <selection sqref="A1:Y1"/>
    </sheetView>
  </sheetViews>
  <sheetFormatPr defaultRowHeight="14.25"/>
  <cols>
    <col min="1" max="25" width="3.125" style="89" customWidth="1"/>
    <col min="26" max="16384" width="9" style="89"/>
  </cols>
  <sheetData>
    <row r="1" spans="1:25" ht="15.75">
      <c r="A1" s="804" t="s">
        <v>602</v>
      </c>
      <c r="B1" s="804"/>
      <c r="C1" s="804"/>
      <c r="D1" s="804"/>
      <c r="E1" s="804"/>
      <c r="F1" s="804"/>
      <c r="G1" s="804"/>
      <c r="H1" s="804"/>
      <c r="I1" s="804"/>
      <c r="J1" s="804"/>
      <c r="K1" s="804"/>
      <c r="L1" s="804"/>
      <c r="M1" s="804"/>
      <c r="N1" s="804"/>
      <c r="O1" s="804"/>
      <c r="P1" s="804"/>
      <c r="Q1" s="804"/>
      <c r="R1" s="804"/>
      <c r="S1" s="804"/>
      <c r="T1" s="804"/>
      <c r="U1" s="804"/>
      <c r="V1" s="804"/>
      <c r="W1" s="804"/>
      <c r="X1" s="804"/>
      <c r="Y1" s="804"/>
    </row>
    <row r="2" spans="1:25" ht="18" customHeight="1">
      <c r="A2" s="805" t="s">
        <v>570</v>
      </c>
      <c r="B2" s="805"/>
      <c r="C2" s="805"/>
      <c r="D2" s="805"/>
      <c r="E2" s="807">
        <f>'【別紙1-1】事業実施者の概要⑤'!I2</f>
        <v>0</v>
      </c>
      <c r="F2" s="808"/>
      <c r="G2" s="808"/>
      <c r="H2" s="808"/>
      <c r="I2" s="808"/>
      <c r="J2" s="808"/>
      <c r="K2" s="808"/>
      <c r="L2" s="808"/>
      <c r="M2" s="808"/>
      <c r="N2" s="808"/>
      <c r="O2" s="808"/>
    </row>
    <row r="4" spans="1:25">
      <c r="A4" s="89" t="s">
        <v>550</v>
      </c>
    </row>
    <row r="5" spans="1:25">
      <c r="A5" s="806"/>
      <c r="B5" s="806"/>
      <c r="C5" s="806"/>
      <c r="D5" s="806"/>
      <c r="E5" s="806"/>
      <c r="F5" s="806"/>
      <c r="G5" s="806"/>
      <c r="H5" s="806"/>
      <c r="I5" s="806"/>
      <c r="J5" s="806"/>
      <c r="K5" s="806"/>
      <c r="L5" s="806"/>
      <c r="M5" s="806"/>
      <c r="N5" s="806"/>
      <c r="O5" s="806"/>
      <c r="P5" s="806"/>
      <c r="Q5" s="806"/>
      <c r="R5" s="806"/>
      <c r="S5" s="806"/>
      <c r="T5" s="806"/>
      <c r="U5" s="806"/>
      <c r="V5" s="806"/>
      <c r="W5" s="806"/>
      <c r="X5" s="806"/>
      <c r="Y5" s="806"/>
    </row>
    <row r="6" spans="1:25">
      <c r="A6" s="806"/>
      <c r="B6" s="806"/>
      <c r="C6" s="806"/>
      <c r="D6" s="806"/>
      <c r="E6" s="806"/>
      <c r="F6" s="806"/>
      <c r="G6" s="806"/>
      <c r="H6" s="806"/>
      <c r="I6" s="806"/>
      <c r="J6" s="806"/>
      <c r="K6" s="806"/>
      <c r="L6" s="806"/>
      <c r="M6" s="806"/>
      <c r="N6" s="806"/>
      <c r="O6" s="806"/>
      <c r="P6" s="806"/>
      <c r="Q6" s="806"/>
      <c r="R6" s="806"/>
      <c r="S6" s="806"/>
      <c r="T6" s="806"/>
      <c r="U6" s="806"/>
      <c r="V6" s="806"/>
      <c r="W6" s="806"/>
      <c r="X6" s="806"/>
      <c r="Y6" s="806"/>
    </row>
    <row r="7" spans="1:25">
      <c r="A7" s="806"/>
      <c r="B7" s="806"/>
      <c r="C7" s="806"/>
      <c r="D7" s="806"/>
      <c r="E7" s="806"/>
      <c r="F7" s="806"/>
      <c r="G7" s="806"/>
      <c r="H7" s="806"/>
      <c r="I7" s="806"/>
      <c r="J7" s="806"/>
      <c r="K7" s="806"/>
      <c r="L7" s="806"/>
      <c r="M7" s="806"/>
      <c r="N7" s="806"/>
      <c r="O7" s="806"/>
      <c r="P7" s="806"/>
      <c r="Q7" s="806"/>
      <c r="R7" s="806"/>
      <c r="S7" s="806"/>
      <c r="T7" s="806"/>
      <c r="U7" s="806"/>
      <c r="V7" s="806"/>
      <c r="W7" s="806"/>
      <c r="X7" s="806"/>
      <c r="Y7" s="806"/>
    </row>
    <row r="8" spans="1:25">
      <c r="A8" s="806"/>
      <c r="B8" s="806"/>
      <c r="C8" s="806"/>
      <c r="D8" s="806"/>
      <c r="E8" s="806"/>
      <c r="F8" s="806"/>
      <c r="G8" s="806"/>
      <c r="H8" s="806"/>
      <c r="I8" s="806"/>
      <c r="J8" s="806"/>
      <c r="K8" s="806"/>
      <c r="L8" s="806"/>
      <c r="M8" s="806"/>
      <c r="N8" s="806"/>
      <c r="O8" s="806"/>
      <c r="P8" s="806"/>
      <c r="Q8" s="806"/>
      <c r="R8" s="806"/>
      <c r="S8" s="806"/>
      <c r="T8" s="806"/>
      <c r="U8" s="806"/>
      <c r="V8" s="806"/>
      <c r="W8" s="806"/>
      <c r="X8" s="806"/>
      <c r="Y8" s="806"/>
    </row>
    <row r="9" spans="1:25">
      <c r="A9" s="806"/>
      <c r="B9" s="806"/>
      <c r="C9" s="806"/>
      <c r="D9" s="806"/>
      <c r="E9" s="806"/>
      <c r="F9" s="806"/>
      <c r="G9" s="806"/>
      <c r="H9" s="806"/>
      <c r="I9" s="806"/>
      <c r="J9" s="806"/>
      <c r="K9" s="806"/>
      <c r="L9" s="806"/>
      <c r="M9" s="806"/>
      <c r="N9" s="806"/>
      <c r="O9" s="806"/>
      <c r="P9" s="806"/>
      <c r="Q9" s="806"/>
      <c r="R9" s="806"/>
      <c r="S9" s="806"/>
      <c r="T9" s="806"/>
      <c r="U9" s="806"/>
      <c r="V9" s="806"/>
      <c r="W9" s="806"/>
      <c r="X9" s="806"/>
      <c r="Y9" s="806"/>
    </row>
    <row r="10" spans="1:25">
      <c r="A10" s="806"/>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row>
    <row r="11" spans="1:25">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row>
    <row r="12" spans="1:25">
      <c r="A12" s="806"/>
      <c r="B12" s="806"/>
      <c r="C12" s="806"/>
      <c r="D12" s="806"/>
      <c r="E12" s="806"/>
      <c r="F12" s="806"/>
      <c r="G12" s="806"/>
      <c r="H12" s="806"/>
      <c r="I12" s="806"/>
      <c r="J12" s="806"/>
      <c r="K12" s="806"/>
      <c r="L12" s="806"/>
      <c r="M12" s="806"/>
      <c r="N12" s="806"/>
      <c r="O12" s="806"/>
      <c r="P12" s="806"/>
      <c r="Q12" s="806"/>
      <c r="R12" s="806"/>
      <c r="S12" s="806"/>
      <c r="T12" s="806"/>
      <c r="U12" s="806"/>
      <c r="V12" s="806"/>
      <c r="W12" s="806"/>
      <c r="X12" s="806"/>
      <c r="Y12" s="806"/>
    </row>
    <row r="13" spans="1:25">
      <c r="A13" s="806"/>
      <c r="B13" s="806"/>
      <c r="C13" s="806"/>
      <c r="D13" s="806"/>
      <c r="E13" s="806"/>
      <c r="F13" s="806"/>
      <c r="G13" s="806"/>
      <c r="H13" s="806"/>
      <c r="I13" s="806"/>
      <c r="J13" s="806"/>
      <c r="K13" s="806"/>
      <c r="L13" s="806"/>
      <c r="M13" s="806"/>
      <c r="N13" s="806"/>
      <c r="O13" s="806"/>
      <c r="P13" s="806"/>
      <c r="Q13" s="806"/>
      <c r="R13" s="806"/>
      <c r="S13" s="806"/>
      <c r="T13" s="806"/>
      <c r="U13" s="806"/>
      <c r="V13" s="806"/>
      <c r="W13" s="806"/>
      <c r="X13" s="806"/>
      <c r="Y13" s="806"/>
    </row>
    <row r="14" spans="1:25">
      <c r="A14" s="806"/>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row>
    <row r="15" spans="1:25">
      <c r="A15" s="806"/>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row>
    <row r="16" spans="1:25">
      <c r="A16" s="806"/>
      <c r="B16" s="806"/>
      <c r="C16" s="806"/>
      <c r="D16" s="806"/>
      <c r="E16" s="806"/>
      <c r="F16" s="806"/>
      <c r="G16" s="806"/>
      <c r="H16" s="806"/>
      <c r="I16" s="806"/>
      <c r="J16" s="806"/>
      <c r="K16" s="806"/>
      <c r="L16" s="806"/>
      <c r="M16" s="806"/>
      <c r="N16" s="806"/>
      <c r="O16" s="806"/>
      <c r="P16" s="806"/>
      <c r="Q16" s="806"/>
      <c r="R16" s="806"/>
      <c r="S16" s="806"/>
      <c r="T16" s="806"/>
      <c r="U16" s="806"/>
      <c r="V16" s="806"/>
      <c r="W16" s="806"/>
      <c r="X16" s="806"/>
      <c r="Y16" s="806"/>
    </row>
    <row r="17" spans="1:25">
      <c r="A17" s="806"/>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row>
    <row r="18" spans="1:25">
      <c r="A18" s="806"/>
      <c r="B18" s="806"/>
      <c r="C18" s="806"/>
      <c r="D18" s="806"/>
      <c r="E18" s="806"/>
      <c r="F18" s="806"/>
      <c r="G18" s="806"/>
      <c r="H18" s="806"/>
      <c r="I18" s="806"/>
      <c r="J18" s="806"/>
      <c r="K18" s="806"/>
      <c r="L18" s="806"/>
      <c r="M18" s="806"/>
      <c r="N18" s="806"/>
      <c r="O18" s="806"/>
      <c r="P18" s="806"/>
      <c r="Q18" s="806"/>
      <c r="R18" s="806"/>
      <c r="S18" s="806"/>
      <c r="T18" s="806"/>
      <c r="U18" s="806"/>
      <c r="V18" s="806"/>
      <c r="W18" s="806"/>
      <c r="X18" s="806"/>
      <c r="Y18" s="806"/>
    </row>
    <row r="19" spans="1:25">
      <c r="A19" s="806"/>
      <c r="B19" s="806"/>
      <c r="C19" s="806"/>
      <c r="D19" s="806"/>
      <c r="E19" s="806"/>
      <c r="F19" s="806"/>
      <c r="G19" s="806"/>
      <c r="H19" s="806"/>
      <c r="I19" s="806"/>
      <c r="J19" s="806"/>
      <c r="K19" s="806"/>
      <c r="L19" s="806"/>
      <c r="M19" s="806"/>
      <c r="N19" s="806"/>
      <c r="O19" s="806"/>
      <c r="P19" s="806"/>
      <c r="Q19" s="806"/>
      <c r="R19" s="806"/>
      <c r="S19" s="806"/>
      <c r="T19" s="806"/>
      <c r="U19" s="806"/>
      <c r="V19" s="806"/>
      <c r="W19" s="806"/>
      <c r="X19" s="806"/>
      <c r="Y19" s="806"/>
    </row>
    <row r="20" spans="1:25">
      <c r="A20" s="806"/>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row>
    <row r="21" spans="1:25">
      <c r="A21" s="806"/>
      <c r="B21" s="806"/>
      <c r="C21" s="806"/>
      <c r="D21" s="806"/>
      <c r="E21" s="806"/>
      <c r="F21" s="806"/>
      <c r="G21" s="806"/>
      <c r="H21" s="806"/>
      <c r="I21" s="806"/>
      <c r="J21" s="806"/>
      <c r="K21" s="806"/>
      <c r="L21" s="806"/>
      <c r="M21" s="806"/>
      <c r="N21" s="806"/>
      <c r="O21" s="806"/>
      <c r="P21" s="806"/>
      <c r="Q21" s="806"/>
      <c r="R21" s="806"/>
      <c r="S21" s="806"/>
      <c r="T21" s="806"/>
      <c r="U21" s="806"/>
      <c r="V21" s="806"/>
      <c r="W21" s="806"/>
      <c r="X21" s="806"/>
      <c r="Y21" s="806"/>
    </row>
    <row r="22" spans="1:25">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row>
    <row r="23" spans="1:25">
      <c r="A23" s="806"/>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row>
    <row r="24" spans="1:25">
      <c r="A24" s="806"/>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row>
    <row r="25" spans="1:25">
      <c r="A25" s="806"/>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row>
    <row r="26" spans="1:25">
      <c r="A26" s="806"/>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row>
    <row r="27" spans="1:25">
      <c r="A27" s="89" t="s">
        <v>551</v>
      </c>
    </row>
    <row r="28" spans="1:25">
      <c r="A28" s="806"/>
      <c r="B28" s="806"/>
      <c r="C28" s="806"/>
      <c r="D28" s="806"/>
      <c r="E28" s="806"/>
      <c r="F28" s="806"/>
      <c r="G28" s="806"/>
      <c r="H28" s="806"/>
      <c r="I28" s="806"/>
      <c r="J28" s="806"/>
      <c r="K28" s="806"/>
      <c r="L28" s="806"/>
      <c r="M28" s="806"/>
      <c r="N28" s="806"/>
      <c r="O28" s="806"/>
      <c r="P28" s="806"/>
      <c r="Q28" s="806"/>
      <c r="R28" s="806"/>
      <c r="S28" s="806"/>
      <c r="T28" s="806"/>
      <c r="U28" s="806"/>
      <c r="V28" s="806"/>
      <c r="W28" s="806"/>
      <c r="X28" s="806"/>
      <c r="Y28" s="806"/>
    </row>
    <row r="29" spans="1:25">
      <c r="A29" s="806"/>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row>
    <row r="30" spans="1:25">
      <c r="A30" s="806"/>
      <c r="B30" s="806"/>
      <c r="C30" s="806"/>
      <c r="D30" s="806"/>
      <c r="E30" s="806"/>
      <c r="F30" s="806"/>
      <c r="G30" s="806"/>
      <c r="H30" s="806"/>
      <c r="I30" s="806"/>
      <c r="J30" s="806"/>
      <c r="K30" s="806"/>
      <c r="L30" s="806"/>
      <c r="M30" s="806"/>
      <c r="N30" s="806"/>
      <c r="O30" s="806"/>
      <c r="P30" s="806"/>
      <c r="Q30" s="806"/>
      <c r="R30" s="806"/>
      <c r="S30" s="806"/>
      <c r="T30" s="806"/>
      <c r="U30" s="806"/>
      <c r="V30" s="806"/>
      <c r="W30" s="806"/>
      <c r="X30" s="806"/>
      <c r="Y30" s="806"/>
    </row>
    <row r="31" spans="1:25">
      <c r="A31" s="806"/>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row>
    <row r="32" spans="1:25">
      <c r="A32" s="806"/>
      <c r="B32" s="806"/>
      <c r="C32" s="806"/>
      <c r="D32" s="806"/>
      <c r="E32" s="806"/>
      <c r="F32" s="806"/>
      <c r="G32" s="806"/>
      <c r="H32" s="806"/>
      <c r="I32" s="806"/>
      <c r="J32" s="806"/>
      <c r="K32" s="806"/>
      <c r="L32" s="806"/>
      <c r="M32" s="806"/>
      <c r="N32" s="806"/>
      <c r="O32" s="806"/>
      <c r="P32" s="806"/>
      <c r="Q32" s="806"/>
      <c r="R32" s="806"/>
      <c r="S32" s="806"/>
      <c r="T32" s="806"/>
      <c r="U32" s="806"/>
      <c r="V32" s="806"/>
      <c r="W32" s="806"/>
      <c r="X32" s="806"/>
      <c r="Y32" s="806"/>
    </row>
    <row r="33" spans="1:25">
      <c r="A33" s="806"/>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row>
    <row r="34" spans="1:25">
      <c r="A34" s="806"/>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row>
    <row r="35" spans="1:25">
      <c r="A35" s="806"/>
      <c r="B35" s="806"/>
      <c r="C35" s="806"/>
      <c r="D35" s="806"/>
      <c r="E35" s="806"/>
      <c r="F35" s="806"/>
      <c r="G35" s="806"/>
      <c r="H35" s="806"/>
      <c r="I35" s="806"/>
      <c r="J35" s="806"/>
      <c r="K35" s="806"/>
      <c r="L35" s="806"/>
      <c r="M35" s="806"/>
      <c r="N35" s="806"/>
      <c r="O35" s="806"/>
      <c r="P35" s="806"/>
      <c r="Q35" s="806"/>
      <c r="R35" s="806"/>
      <c r="S35" s="806"/>
      <c r="T35" s="806"/>
      <c r="U35" s="806"/>
      <c r="V35" s="806"/>
      <c r="W35" s="806"/>
      <c r="X35" s="806"/>
      <c r="Y35" s="806"/>
    </row>
    <row r="36" spans="1:25">
      <c r="A36" s="806"/>
      <c r="B36" s="806"/>
      <c r="C36" s="806"/>
      <c r="D36" s="806"/>
      <c r="E36" s="806"/>
      <c r="F36" s="806"/>
      <c r="G36" s="806"/>
      <c r="H36" s="806"/>
      <c r="I36" s="806"/>
      <c r="J36" s="806"/>
      <c r="K36" s="806"/>
      <c r="L36" s="806"/>
      <c r="M36" s="806"/>
      <c r="N36" s="806"/>
      <c r="O36" s="806"/>
      <c r="P36" s="806"/>
      <c r="Q36" s="806"/>
      <c r="R36" s="806"/>
      <c r="S36" s="806"/>
      <c r="T36" s="806"/>
      <c r="U36" s="806"/>
      <c r="V36" s="806"/>
      <c r="W36" s="806"/>
      <c r="X36" s="806"/>
      <c r="Y36" s="806"/>
    </row>
    <row r="37" spans="1:25">
      <c r="A37" s="806"/>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row>
    <row r="38" spans="1:25">
      <c r="A38" s="806"/>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row>
    <row r="39" spans="1:25">
      <c r="A39" s="806"/>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row>
    <row r="40" spans="1:25">
      <c r="A40" s="806"/>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row>
    <row r="41" spans="1:25">
      <c r="A41" s="806"/>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row>
    <row r="42" spans="1:25">
      <c r="A42" s="806"/>
      <c r="B42" s="806"/>
      <c r="C42" s="806"/>
      <c r="D42" s="806"/>
      <c r="E42" s="806"/>
      <c r="F42" s="806"/>
      <c r="G42" s="806"/>
      <c r="H42" s="806"/>
      <c r="I42" s="806"/>
      <c r="J42" s="806"/>
      <c r="K42" s="806"/>
      <c r="L42" s="806"/>
      <c r="M42" s="806"/>
      <c r="N42" s="806"/>
      <c r="O42" s="806"/>
      <c r="P42" s="806"/>
      <c r="Q42" s="806"/>
      <c r="R42" s="806"/>
      <c r="S42" s="806"/>
      <c r="T42" s="806"/>
      <c r="U42" s="806"/>
      <c r="V42" s="806"/>
      <c r="W42" s="806"/>
      <c r="X42" s="806"/>
      <c r="Y42" s="806"/>
    </row>
    <row r="43" spans="1:25">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row>
    <row r="44" spans="1:25">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row>
    <row r="45" spans="1:25">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row>
    <row r="46" spans="1:25">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row>
    <row r="47" spans="1:25">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row>
    <row r="48" spans="1:25">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row>
    <row r="49" spans="1:25">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row>
    <row r="50" spans="1:25">
      <c r="A50" s="802" t="s">
        <v>552</v>
      </c>
      <c r="B50" s="802"/>
      <c r="C50" s="803" t="s">
        <v>553</v>
      </c>
      <c r="D50" s="803"/>
      <c r="E50" s="803"/>
      <c r="F50" s="803"/>
      <c r="G50" s="803"/>
      <c r="H50" s="803"/>
      <c r="I50" s="803"/>
      <c r="J50" s="803"/>
      <c r="K50" s="803"/>
      <c r="L50" s="803"/>
      <c r="M50" s="803"/>
      <c r="N50" s="803"/>
      <c r="O50" s="803"/>
      <c r="P50" s="803"/>
      <c r="Q50" s="803"/>
      <c r="R50" s="803"/>
      <c r="S50" s="803"/>
      <c r="T50" s="803"/>
      <c r="U50" s="803"/>
      <c r="V50" s="803"/>
      <c r="W50" s="803"/>
      <c r="X50" s="803"/>
      <c r="Y50" s="803"/>
    </row>
    <row r="51" spans="1:25">
      <c r="A51" s="802" t="s">
        <v>554</v>
      </c>
      <c r="B51" s="802"/>
      <c r="C51" s="803" t="s">
        <v>555</v>
      </c>
      <c r="D51" s="803"/>
      <c r="E51" s="803"/>
      <c r="F51" s="803"/>
      <c r="G51" s="803"/>
      <c r="H51" s="803"/>
      <c r="I51" s="803"/>
      <c r="J51" s="803"/>
      <c r="K51" s="803"/>
      <c r="L51" s="803"/>
      <c r="M51" s="803"/>
      <c r="N51" s="803"/>
      <c r="O51" s="803"/>
      <c r="P51" s="803"/>
      <c r="Q51" s="803"/>
      <c r="R51" s="803"/>
      <c r="S51" s="803"/>
      <c r="T51" s="803"/>
      <c r="U51" s="803"/>
      <c r="V51" s="803"/>
      <c r="W51" s="803"/>
      <c r="X51" s="803"/>
      <c r="Y51" s="803"/>
    </row>
    <row r="52" spans="1:25">
      <c r="A52" s="802" t="s">
        <v>556</v>
      </c>
      <c r="B52" s="802"/>
      <c r="C52" s="803" t="s">
        <v>557</v>
      </c>
      <c r="D52" s="803"/>
      <c r="E52" s="803"/>
      <c r="F52" s="803"/>
      <c r="G52" s="803"/>
      <c r="H52" s="803"/>
      <c r="I52" s="803"/>
      <c r="J52" s="803"/>
      <c r="K52" s="803"/>
      <c r="L52" s="803"/>
      <c r="M52" s="803"/>
      <c r="N52" s="803"/>
      <c r="O52" s="803"/>
      <c r="P52" s="803"/>
      <c r="Q52" s="803"/>
      <c r="R52" s="803"/>
      <c r="S52" s="803"/>
      <c r="T52" s="803"/>
      <c r="U52" s="803"/>
      <c r="V52" s="803"/>
      <c r="W52" s="803"/>
      <c r="X52" s="803"/>
      <c r="Y52" s="803"/>
    </row>
  </sheetData>
  <sheetProtection algorithmName="SHA-512" hashValue="8U40imivTceFq2gPGoe5jqIFOcw+ZwPlNFZ2tvb0RwZTZRMJuAGyl1HLNTLW1bDp4xOW9h3spreRGcgffUF9rw==" saltValue="6nEowbs1kDj7P+ul+Bf2JQ==" spinCount="100000" sheet="1" objects="1" scenarios="1"/>
  <mergeCells count="11">
    <mergeCell ref="A51:B51"/>
    <mergeCell ref="C51:Y51"/>
    <mergeCell ref="A52:B52"/>
    <mergeCell ref="C52:Y52"/>
    <mergeCell ref="A1:Y1"/>
    <mergeCell ref="A2:D2"/>
    <mergeCell ref="A5:Y26"/>
    <mergeCell ref="A28:Y49"/>
    <mergeCell ref="A50:B50"/>
    <mergeCell ref="C50:Y50"/>
    <mergeCell ref="E2:O2"/>
  </mergeCells>
  <phoneticPr fontId="76"/>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990B8-2A2A-42E5-B543-FF444B4179EB}">
  <dimension ref="A1:Y52"/>
  <sheetViews>
    <sheetView showGridLines="0" workbookViewId="0">
      <selection sqref="A1:Y1"/>
    </sheetView>
  </sheetViews>
  <sheetFormatPr defaultRowHeight="14.25"/>
  <cols>
    <col min="1" max="25" width="3.125" style="89" customWidth="1"/>
    <col min="26" max="16384" width="9" style="89"/>
  </cols>
  <sheetData>
    <row r="1" spans="1:25" ht="15.75">
      <c r="A1" s="804" t="s">
        <v>602</v>
      </c>
      <c r="B1" s="804"/>
      <c r="C1" s="804"/>
      <c r="D1" s="804"/>
      <c r="E1" s="804"/>
      <c r="F1" s="804"/>
      <c r="G1" s="804"/>
      <c r="H1" s="804"/>
      <c r="I1" s="804"/>
      <c r="J1" s="804"/>
      <c r="K1" s="804"/>
      <c r="L1" s="804"/>
      <c r="M1" s="804"/>
      <c r="N1" s="804"/>
      <c r="O1" s="804"/>
      <c r="P1" s="804"/>
      <c r="Q1" s="804"/>
      <c r="R1" s="804"/>
      <c r="S1" s="804"/>
      <c r="T1" s="804"/>
      <c r="U1" s="804"/>
      <c r="V1" s="804"/>
      <c r="W1" s="804"/>
      <c r="X1" s="804"/>
      <c r="Y1" s="804"/>
    </row>
    <row r="2" spans="1:25" ht="18" customHeight="1">
      <c r="A2" s="805" t="s">
        <v>571</v>
      </c>
      <c r="B2" s="805"/>
      <c r="C2" s="805"/>
      <c r="D2" s="805"/>
      <c r="E2" s="807">
        <f>'【別紙1-1】事業実施者の概要⑥'!I2</f>
        <v>0</v>
      </c>
      <c r="F2" s="808"/>
      <c r="G2" s="808"/>
      <c r="H2" s="808"/>
      <c r="I2" s="808"/>
      <c r="J2" s="808"/>
      <c r="K2" s="808"/>
      <c r="L2" s="808"/>
      <c r="M2" s="808"/>
      <c r="N2" s="808"/>
      <c r="O2" s="808"/>
    </row>
    <row r="4" spans="1:25">
      <c r="A4" s="89" t="s">
        <v>550</v>
      </c>
    </row>
    <row r="5" spans="1:25">
      <c r="A5" s="806"/>
      <c r="B5" s="806"/>
      <c r="C5" s="806"/>
      <c r="D5" s="806"/>
      <c r="E5" s="806"/>
      <c r="F5" s="806"/>
      <c r="G5" s="806"/>
      <c r="H5" s="806"/>
      <c r="I5" s="806"/>
      <c r="J5" s="806"/>
      <c r="K5" s="806"/>
      <c r="L5" s="806"/>
      <c r="M5" s="806"/>
      <c r="N5" s="806"/>
      <c r="O5" s="806"/>
      <c r="P5" s="806"/>
      <c r="Q5" s="806"/>
      <c r="R5" s="806"/>
      <c r="S5" s="806"/>
      <c r="T5" s="806"/>
      <c r="U5" s="806"/>
      <c r="V5" s="806"/>
      <c r="W5" s="806"/>
      <c r="X5" s="806"/>
      <c r="Y5" s="806"/>
    </row>
    <row r="6" spans="1:25">
      <c r="A6" s="806"/>
      <c r="B6" s="806"/>
      <c r="C6" s="806"/>
      <c r="D6" s="806"/>
      <c r="E6" s="806"/>
      <c r="F6" s="806"/>
      <c r="G6" s="806"/>
      <c r="H6" s="806"/>
      <c r="I6" s="806"/>
      <c r="J6" s="806"/>
      <c r="K6" s="806"/>
      <c r="L6" s="806"/>
      <c r="M6" s="806"/>
      <c r="N6" s="806"/>
      <c r="O6" s="806"/>
      <c r="P6" s="806"/>
      <c r="Q6" s="806"/>
      <c r="R6" s="806"/>
      <c r="S6" s="806"/>
      <c r="T6" s="806"/>
      <c r="U6" s="806"/>
      <c r="V6" s="806"/>
      <c r="W6" s="806"/>
      <c r="X6" s="806"/>
      <c r="Y6" s="806"/>
    </row>
    <row r="7" spans="1:25">
      <c r="A7" s="806"/>
      <c r="B7" s="806"/>
      <c r="C7" s="806"/>
      <c r="D7" s="806"/>
      <c r="E7" s="806"/>
      <c r="F7" s="806"/>
      <c r="G7" s="806"/>
      <c r="H7" s="806"/>
      <c r="I7" s="806"/>
      <c r="J7" s="806"/>
      <c r="K7" s="806"/>
      <c r="L7" s="806"/>
      <c r="M7" s="806"/>
      <c r="N7" s="806"/>
      <c r="O7" s="806"/>
      <c r="P7" s="806"/>
      <c r="Q7" s="806"/>
      <c r="R7" s="806"/>
      <c r="S7" s="806"/>
      <c r="T7" s="806"/>
      <c r="U7" s="806"/>
      <c r="V7" s="806"/>
      <c r="W7" s="806"/>
      <c r="X7" s="806"/>
      <c r="Y7" s="806"/>
    </row>
    <row r="8" spans="1:25">
      <c r="A8" s="806"/>
      <c r="B8" s="806"/>
      <c r="C8" s="806"/>
      <c r="D8" s="806"/>
      <c r="E8" s="806"/>
      <c r="F8" s="806"/>
      <c r="G8" s="806"/>
      <c r="H8" s="806"/>
      <c r="I8" s="806"/>
      <c r="J8" s="806"/>
      <c r="K8" s="806"/>
      <c r="L8" s="806"/>
      <c r="M8" s="806"/>
      <c r="N8" s="806"/>
      <c r="O8" s="806"/>
      <c r="P8" s="806"/>
      <c r="Q8" s="806"/>
      <c r="R8" s="806"/>
      <c r="S8" s="806"/>
      <c r="T8" s="806"/>
      <c r="U8" s="806"/>
      <c r="V8" s="806"/>
      <c r="W8" s="806"/>
      <c r="X8" s="806"/>
      <c r="Y8" s="806"/>
    </row>
    <row r="9" spans="1:25">
      <c r="A9" s="806"/>
      <c r="B9" s="806"/>
      <c r="C9" s="806"/>
      <c r="D9" s="806"/>
      <c r="E9" s="806"/>
      <c r="F9" s="806"/>
      <c r="G9" s="806"/>
      <c r="H9" s="806"/>
      <c r="I9" s="806"/>
      <c r="J9" s="806"/>
      <c r="K9" s="806"/>
      <c r="L9" s="806"/>
      <c r="M9" s="806"/>
      <c r="N9" s="806"/>
      <c r="O9" s="806"/>
      <c r="P9" s="806"/>
      <c r="Q9" s="806"/>
      <c r="R9" s="806"/>
      <c r="S9" s="806"/>
      <c r="T9" s="806"/>
      <c r="U9" s="806"/>
      <c r="V9" s="806"/>
      <c r="W9" s="806"/>
      <c r="X9" s="806"/>
      <c r="Y9" s="806"/>
    </row>
    <row r="10" spans="1:25">
      <c r="A10" s="806"/>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row>
    <row r="11" spans="1:25">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row>
    <row r="12" spans="1:25">
      <c r="A12" s="806"/>
      <c r="B12" s="806"/>
      <c r="C12" s="806"/>
      <c r="D12" s="806"/>
      <c r="E12" s="806"/>
      <c r="F12" s="806"/>
      <c r="G12" s="806"/>
      <c r="H12" s="806"/>
      <c r="I12" s="806"/>
      <c r="J12" s="806"/>
      <c r="K12" s="806"/>
      <c r="L12" s="806"/>
      <c r="M12" s="806"/>
      <c r="N12" s="806"/>
      <c r="O12" s="806"/>
      <c r="P12" s="806"/>
      <c r="Q12" s="806"/>
      <c r="R12" s="806"/>
      <c r="S12" s="806"/>
      <c r="T12" s="806"/>
      <c r="U12" s="806"/>
      <c r="V12" s="806"/>
      <c r="W12" s="806"/>
      <c r="X12" s="806"/>
      <c r="Y12" s="806"/>
    </row>
    <row r="13" spans="1:25">
      <c r="A13" s="806"/>
      <c r="B13" s="806"/>
      <c r="C13" s="806"/>
      <c r="D13" s="806"/>
      <c r="E13" s="806"/>
      <c r="F13" s="806"/>
      <c r="G13" s="806"/>
      <c r="H13" s="806"/>
      <c r="I13" s="806"/>
      <c r="J13" s="806"/>
      <c r="K13" s="806"/>
      <c r="L13" s="806"/>
      <c r="M13" s="806"/>
      <c r="N13" s="806"/>
      <c r="O13" s="806"/>
      <c r="P13" s="806"/>
      <c r="Q13" s="806"/>
      <c r="R13" s="806"/>
      <c r="S13" s="806"/>
      <c r="T13" s="806"/>
      <c r="U13" s="806"/>
      <c r="V13" s="806"/>
      <c r="W13" s="806"/>
      <c r="X13" s="806"/>
      <c r="Y13" s="806"/>
    </row>
    <row r="14" spans="1:25">
      <c r="A14" s="806"/>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row>
    <row r="15" spans="1:25">
      <c r="A15" s="806"/>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row>
    <row r="16" spans="1:25">
      <c r="A16" s="806"/>
      <c r="B16" s="806"/>
      <c r="C16" s="806"/>
      <c r="D16" s="806"/>
      <c r="E16" s="806"/>
      <c r="F16" s="806"/>
      <c r="G16" s="806"/>
      <c r="H16" s="806"/>
      <c r="I16" s="806"/>
      <c r="J16" s="806"/>
      <c r="K16" s="806"/>
      <c r="L16" s="806"/>
      <c r="M16" s="806"/>
      <c r="N16" s="806"/>
      <c r="O16" s="806"/>
      <c r="P16" s="806"/>
      <c r="Q16" s="806"/>
      <c r="R16" s="806"/>
      <c r="S16" s="806"/>
      <c r="T16" s="806"/>
      <c r="U16" s="806"/>
      <c r="V16" s="806"/>
      <c r="W16" s="806"/>
      <c r="X16" s="806"/>
      <c r="Y16" s="806"/>
    </row>
    <row r="17" spans="1:25">
      <c r="A17" s="806"/>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row>
    <row r="18" spans="1:25">
      <c r="A18" s="806"/>
      <c r="B18" s="806"/>
      <c r="C18" s="806"/>
      <c r="D18" s="806"/>
      <c r="E18" s="806"/>
      <c r="F18" s="806"/>
      <c r="G18" s="806"/>
      <c r="H18" s="806"/>
      <c r="I18" s="806"/>
      <c r="J18" s="806"/>
      <c r="K18" s="806"/>
      <c r="L18" s="806"/>
      <c r="M18" s="806"/>
      <c r="N18" s="806"/>
      <c r="O18" s="806"/>
      <c r="P18" s="806"/>
      <c r="Q18" s="806"/>
      <c r="R18" s="806"/>
      <c r="S18" s="806"/>
      <c r="T18" s="806"/>
      <c r="U18" s="806"/>
      <c r="V18" s="806"/>
      <c r="W18" s="806"/>
      <c r="X18" s="806"/>
      <c r="Y18" s="806"/>
    </row>
    <row r="19" spans="1:25">
      <c r="A19" s="806"/>
      <c r="B19" s="806"/>
      <c r="C19" s="806"/>
      <c r="D19" s="806"/>
      <c r="E19" s="806"/>
      <c r="F19" s="806"/>
      <c r="G19" s="806"/>
      <c r="H19" s="806"/>
      <c r="I19" s="806"/>
      <c r="J19" s="806"/>
      <c r="K19" s="806"/>
      <c r="L19" s="806"/>
      <c r="M19" s="806"/>
      <c r="N19" s="806"/>
      <c r="O19" s="806"/>
      <c r="P19" s="806"/>
      <c r="Q19" s="806"/>
      <c r="R19" s="806"/>
      <c r="S19" s="806"/>
      <c r="T19" s="806"/>
      <c r="U19" s="806"/>
      <c r="V19" s="806"/>
      <c r="W19" s="806"/>
      <c r="X19" s="806"/>
      <c r="Y19" s="806"/>
    </row>
    <row r="20" spans="1:25">
      <c r="A20" s="806"/>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row>
    <row r="21" spans="1:25">
      <c r="A21" s="806"/>
      <c r="B21" s="806"/>
      <c r="C21" s="806"/>
      <c r="D21" s="806"/>
      <c r="E21" s="806"/>
      <c r="F21" s="806"/>
      <c r="G21" s="806"/>
      <c r="H21" s="806"/>
      <c r="I21" s="806"/>
      <c r="J21" s="806"/>
      <c r="K21" s="806"/>
      <c r="L21" s="806"/>
      <c r="M21" s="806"/>
      <c r="N21" s="806"/>
      <c r="O21" s="806"/>
      <c r="P21" s="806"/>
      <c r="Q21" s="806"/>
      <c r="R21" s="806"/>
      <c r="S21" s="806"/>
      <c r="T21" s="806"/>
      <c r="U21" s="806"/>
      <c r="V21" s="806"/>
      <c r="W21" s="806"/>
      <c r="X21" s="806"/>
      <c r="Y21" s="806"/>
    </row>
    <row r="22" spans="1:25">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row>
    <row r="23" spans="1:25">
      <c r="A23" s="806"/>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row>
    <row r="24" spans="1:25">
      <c r="A24" s="806"/>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row>
    <row r="25" spans="1:25">
      <c r="A25" s="806"/>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row>
    <row r="26" spans="1:25">
      <c r="A26" s="806"/>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row>
    <row r="27" spans="1:25">
      <c r="A27" s="89" t="s">
        <v>551</v>
      </c>
    </row>
    <row r="28" spans="1:25">
      <c r="A28" s="806"/>
      <c r="B28" s="806"/>
      <c r="C28" s="806"/>
      <c r="D28" s="806"/>
      <c r="E28" s="806"/>
      <c r="F28" s="806"/>
      <c r="G28" s="806"/>
      <c r="H28" s="806"/>
      <c r="I28" s="806"/>
      <c r="J28" s="806"/>
      <c r="K28" s="806"/>
      <c r="L28" s="806"/>
      <c r="M28" s="806"/>
      <c r="N28" s="806"/>
      <c r="O28" s="806"/>
      <c r="P28" s="806"/>
      <c r="Q28" s="806"/>
      <c r="R28" s="806"/>
      <c r="S28" s="806"/>
      <c r="T28" s="806"/>
      <c r="U28" s="806"/>
      <c r="V28" s="806"/>
      <c r="W28" s="806"/>
      <c r="X28" s="806"/>
      <c r="Y28" s="806"/>
    </row>
    <row r="29" spans="1:25">
      <c r="A29" s="806"/>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row>
    <row r="30" spans="1:25">
      <c r="A30" s="806"/>
      <c r="B30" s="806"/>
      <c r="C30" s="806"/>
      <c r="D30" s="806"/>
      <c r="E30" s="806"/>
      <c r="F30" s="806"/>
      <c r="G30" s="806"/>
      <c r="H30" s="806"/>
      <c r="I30" s="806"/>
      <c r="J30" s="806"/>
      <c r="K30" s="806"/>
      <c r="L30" s="806"/>
      <c r="M30" s="806"/>
      <c r="N30" s="806"/>
      <c r="O30" s="806"/>
      <c r="P30" s="806"/>
      <c r="Q30" s="806"/>
      <c r="R30" s="806"/>
      <c r="S30" s="806"/>
      <c r="T30" s="806"/>
      <c r="U30" s="806"/>
      <c r="V30" s="806"/>
      <c r="W30" s="806"/>
      <c r="X30" s="806"/>
      <c r="Y30" s="806"/>
    </row>
    <row r="31" spans="1:25">
      <c r="A31" s="806"/>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row>
    <row r="32" spans="1:25">
      <c r="A32" s="806"/>
      <c r="B32" s="806"/>
      <c r="C32" s="806"/>
      <c r="D32" s="806"/>
      <c r="E32" s="806"/>
      <c r="F32" s="806"/>
      <c r="G32" s="806"/>
      <c r="H32" s="806"/>
      <c r="I32" s="806"/>
      <c r="J32" s="806"/>
      <c r="K32" s="806"/>
      <c r="L32" s="806"/>
      <c r="M32" s="806"/>
      <c r="N32" s="806"/>
      <c r="O32" s="806"/>
      <c r="P32" s="806"/>
      <c r="Q32" s="806"/>
      <c r="R32" s="806"/>
      <c r="S32" s="806"/>
      <c r="T32" s="806"/>
      <c r="U32" s="806"/>
      <c r="V32" s="806"/>
      <c r="W32" s="806"/>
      <c r="X32" s="806"/>
      <c r="Y32" s="806"/>
    </row>
    <row r="33" spans="1:25">
      <c r="A33" s="806"/>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row>
    <row r="34" spans="1:25">
      <c r="A34" s="806"/>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row>
    <row r="35" spans="1:25">
      <c r="A35" s="806"/>
      <c r="B35" s="806"/>
      <c r="C35" s="806"/>
      <c r="D35" s="806"/>
      <c r="E35" s="806"/>
      <c r="F35" s="806"/>
      <c r="G35" s="806"/>
      <c r="H35" s="806"/>
      <c r="I35" s="806"/>
      <c r="J35" s="806"/>
      <c r="K35" s="806"/>
      <c r="L35" s="806"/>
      <c r="M35" s="806"/>
      <c r="N35" s="806"/>
      <c r="O35" s="806"/>
      <c r="P35" s="806"/>
      <c r="Q35" s="806"/>
      <c r="R35" s="806"/>
      <c r="S35" s="806"/>
      <c r="T35" s="806"/>
      <c r="U35" s="806"/>
      <c r="V35" s="806"/>
      <c r="W35" s="806"/>
      <c r="X35" s="806"/>
      <c r="Y35" s="806"/>
    </row>
    <row r="36" spans="1:25">
      <c r="A36" s="806"/>
      <c r="B36" s="806"/>
      <c r="C36" s="806"/>
      <c r="D36" s="806"/>
      <c r="E36" s="806"/>
      <c r="F36" s="806"/>
      <c r="G36" s="806"/>
      <c r="H36" s="806"/>
      <c r="I36" s="806"/>
      <c r="J36" s="806"/>
      <c r="K36" s="806"/>
      <c r="L36" s="806"/>
      <c r="M36" s="806"/>
      <c r="N36" s="806"/>
      <c r="O36" s="806"/>
      <c r="P36" s="806"/>
      <c r="Q36" s="806"/>
      <c r="R36" s="806"/>
      <c r="S36" s="806"/>
      <c r="T36" s="806"/>
      <c r="U36" s="806"/>
      <c r="V36" s="806"/>
      <c r="W36" s="806"/>
      <c r="X36" s="806"/>
      <c r="Y36" s="806"/>
    </row>
    <row r="37" spans="1:25">
      <c r="A37" s="806"/>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row>
    <row r="38" spans="1:25">
      <c r="A38" s="806"/>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row>
    <row r="39" spans="1:25">
      <c r="A39" s="806"/>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row>
    <row r="40" spans="1:25">
      <c r="A40" s="806"/>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row>
    <row r="41" spans="1:25">
      <c r="A41" s="806"/>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row>
    <row r="42" spans="1:25">
      <c r="A42" s="806"/>
      <c r="B42" s="806"/>
      <c r="C42" s="806"/>
      <c r="D42" s="806"/>
      <c r="E42" s="806"/>
      <c r="F42" s="806"/>
      <c r="G42" s="806"/>
      <c r="H42" s="806"/>
      <c r="I42" s="806"/>
      <c r="J42" s="806"/>
      <c r="K42" s="806"/>
      <c r="L42" s="806"/>
      <c r="M42" s="806"/>
      <c r="N42" s="806"/>
      <c r="O42" s="806"/>
      <c r="P42" s="806"/>
      <c r="Q42" s="806"/>
      <c r="R42" s="806"/>
      <c r="S42" s="806"/>
      <c r="T42" s="806"/>
      <c r="U42" s="806"/>
      <c r="V42" s="806"/>
      <c r="W42" s="806"/>
      <c r="X42" s="806"/>
      <c r="Y42" s="806"/>
    </row>
    <row r="43" spans="1:25">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row>
    <row r="44" spans="1:25">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row>
    <row r="45" spans="1:25">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row>
    <row r="46" spans="1:25">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row>
    <row r="47" spans="1:25">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row>
    <row r="48" spans="1:25">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row>
    <row r="49" spans="1:25">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row>
    <row r="50" spans="1:25">
      <c r="A50" s="802" t="s">
        <v>552</v>
      </c>
      <c r="B50" s="802"/>
      <c r="C50" s="803" t="s">
        <v>553</v>
      </c>
      <c r="D50" s="803"/>
      <c r="E50" s="803"/>
      <c r="F50" s="803"/>
      <c r="G50" s="803"/>
      <c r="H50" s="803"/>
      <c r="I50" s="803"/>
      <c r="J50" s="803"/>
      <c r="K50" s="803"/>
      <c r="L50" s="803"/>
      <c r="M50" s="803"/>
      <c r="N50" s="803"/>
      <c r="O50" s="803"/>
      <c r="P50" s="803"/>
      <c r="Q50" s="803"/>
      <c r="R50" s="803"/>
      <c r="S50" s="803"/>
      <c r="T50" s="803"/>
      <c r="U50" s="803"/>
      <c r="V50" s="803"/>
      <c r="W50" s="803"/>
      <c r="X50" s="803"/>
      <c r="Y50" s="803"/>
    </row>
    <row r="51" spans="1:25">
      <c r="A51" s="802" t="s">
        <v>554</v>
      </c>
      <c r="B51" s="802"/>
      <c r="C51" s="803" t="s">
        <v>555</v>
      </c>
      <c r="D51" s="803"/>
      <c r="E51" s="803"/>
      <c r="F51" s="803"/>
      <c r="G51" s="803"/>
      <c r="H51" s="803"/>
      <c r="I51" s="803"/>
      <c r="J51" s="803"/>
      <c r="K51" s="803"/>
      <c r="L51" s="803"/>
      <c r="M51" s="803"/>
      <c r="N51" s="803"/>
      <c r="O51" s="803"/>
      <c r="P51" s="803"/>
      <c r="Q51" s="803"/>
      <c r="R51" s="803"/>
      <c r="S51" s="803"/>
      <c r="T51" s="803"/>
      <c r="U51" s="803"/>
      <c r="V51" s="803"/>
      <c r="W51" s="803"/>
      <c r="X51" s="803"/>
      <c r="Y51" s="803"/>
    </row>
    <row r="52" spans="1:25">
      <c r="A52" s="802" t="s">
        <v>556</v>
      </c>
      <c r="B52" s="802"/>
      <c r="C52" s="803" t="s">
        <v>557</v>
      </c>
      <c r="D52" s="803"/>
      <c r="E52" s="803"/>
      <c r="F52" s="803"/>
      <c r="G52" s="803"/>
      <c r="H52" s="803"/>
      <c r="I52" s="803"/>
      <c r="J52" s="803"/>
      <c r="K52" s="803"/>
      <c r="L52" s="803"/>
      <c r="M52" s="803"/>
      <c r="N52" s="803"/>
      <c r="O52" s="803"/>
      <c r="P52" s="803"/>
      <c r="Q52" s="803"/>
      <c r="R52" s="803"/>
      <c r="S52" s="803"/>
      <c r="T52" s="803"/>
      <c r="U52" s="803"/>
      <c r="V52" s="803"/>
      <c r="W52" s="803"/>
      <c r="X52" s="803"/>
      <c r="Y52" s="803"/>
    </row>
  </sheetData>
  <sheetProtection algorithmName="SHA-512" hashValue="WBsNmT5P3wODqrNrdO0ClJmzmg4K/T4CcxNjU9xxFIRyR3D3MDf5EydeuKoAZrWBEaqN4CJSbB6LRo4UVOHI4w==" saltValue="7kkg99T7gpvUyO/woIMjDQ==" spinCount="100000" sheet="1" objects="1" scenarios="1"/>
  <mergeCells count="11">
    <mergeCell ref="A51:B51"/>
    <mergeCell ref="C51:Y51"/>
    <mergeCell ref="A52:B52"/>
    <mergeCell ref="C52:Y52"/>
    <mergeCell ref="A1:Y1"/>
    <mergeCell ref="A2:D2"/>
    <mergeCell ref="A5:Y26"/>
    <mergeCell ref="A28:Y49"/>
    <mergeCell ref="A50:B50"/>
    <mergeCell ref="C50:Y50"/>
    <mergeCell ref="E2:O2"/>
  </mergeCells>
  <phoneticPr fontId="76"/>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78B9C-3E48-491B-95AC-2141456DB8DC}">
  <dimension ref="A1:Y52"/>
  <sheetViews>
    <sheetView showGridLines="0" workbookViewId="0">
      <selection sqref="A1:Y1"/>
    </sheetView>
  </sheetViews>
  <sheetFormatPr defaultRowHeight="14.25"/>
  <cols>
    <col min="1" max="25" width="3.125" style="89" customWidth="1"/>
    <col min="26" max="16384" width="9" style="89"/>
  </cols>
  <sheetData>
    <row r="1" spans="1:25" ht="15.75">
      <c r="A1" s="804" t="s">
        <v>602</v>
      </c>
      <c r="B1" s="804"/>
      <c r="C1" s="804"/>
      <c r="D1" s="804"/>
      <c r="E1" s="804"/>
      <c r="F1" s="804"/>
      <c r="G1" s="804"/>
      <c r="H1" s="804"/>
      <c r="I1" s="804"/>
      <c r="J1" s="804"/>
      <c r="K1" s="804"/>
      <c r="L1" s="804"/>
      <c r="M1" s="804"/>
      <c r="N1" s="804"/>
      <c r="O1" s="804"/>
      <c r="P1" s="804"/>
      <c r="Q1" s="804"/>
      <c r="R1" s="804"/>
      <c r="S1" s="804"/>
      <c r="T1" s="804"/>
      <c r="U1" s="804"/>
      <c r="V1" s="804"/>
      <c r="W1" s="804"/>
      <c r="X1" s="804"/>
      <c r="Y1" s="804"/>
    </row>
    <row r="2" spans="1:25" ht="18" customHeight="1">
      <c r="A2" s="805" t="s">
        <v>572</v>
      </c>
      <c r="B2" s="805"/>
      <c r="C2" s="805"/>
      <c r="D2" s="805"/>
      <c r="E2" s="807">
        <f>'【別紙1-1】事業実施者の概要⑦'!I2</f>
        <v>0</v>
      </c>
      <c r="F2" s="808"/>
      <c r="G2" s="808"/>
      <c r="H2" s="808"/>
      <c r="I2" s="808"/>
      <c r="J2" s="808"/>
      <c r="K2" s="808"/>
      <c r="L2" s="808"/>
      <c r="M2" s="808"/>
      <c r="N2" s="808"/>
      <c r="O2" s="808"/>
    </row>
    <row r="4" spans="1:25">
      <c r="A4" s="89" t="s">
        <v>550</v>
      </c>
    </row>
    <row r="5" spans="1:25">
      <c r="A5" s="806"/>
      <c r="B5" s="806"/>
      <c r="C5" s="806"/>
      <c r="D5" s="806"/>
      <c r="E5" s="806"/>
      <c r="F5" s="806"/>
      <c r="G5" s="806"/>
      <c r="H5" s="806"/>
      <c r="I5" s="806"/>
      <c r="J5" s="806"/>
      <c r="K5" s="806"/>
      <c r="L5" s="806"/>
      <c r="M5" s="806"/>
      <c r="N5" s="806"/>
      <c r="O5" s="806"/>
      <c r="P5" s="806"/>
      <c r="Q5" s="806"/>
      <c r="R5" s="806"/>
      <c r="S5" s="806"/>
      <c r="T5" s="806"/>
      <c r="U5" s="806"/>
      <c r="V5" s="806"/>
      <c r="W5" s="806"/>
      <c r="X5" s="806"/>
      <c r="Y5" s="806"/>
    </row>
    <row r="6" spans="1:25">
      <c r="A6" s="806"/>
      <c r="B6" s="806"/>
      <c r="C6" s="806"/>
      <c r="D6" s="806"/>
      <c r="E6" s="806"/>
      <c r="F6" s="806"/>
      <c r="G6" s="806"/>
      <c r="H6" s="806"/>
      <c r="I6" s="806"/>
      <c r="J6" s="806"/>
      <c r="K6" s="806"/>
      <c r="L6" s="806"/>
      <c r="M6" s="806"/>
      <c r="N6" s="806"/>
      <c r="O6" s="806"/>
      <c r="P6" s="806"/>
      <c r="Q6" s="806"/>
      <c r="R6" s="806"/>
      <c r="S6" s="806"/>
      <c r="T6" s="806"/>
      <c r="U6" s="806"/>
      <c r="V6" s="806"/>
      <c r="W6" s="806"/>
      <c r="X6" s="806"/>
      <c r="Y6" s="806"/>
    </row>
    <row r="7" spans="1:25">
      <c r="A7" s="806"/>
      <c r="B7" s="806"/>
      <c r="C7" s="806"/>
      <c r="D7" s="806"/>
      <c r="E7" s="806"/>
      <c r="F7" s="806"/>
      <c r="G7" s="806"/>
      <c r="H7" s="806"/>
      <c r="I7" s="806"/>
      <c r="J7" s="806"/>
      <c r="K7" s="806"/>
      <c r="L7" s="806"/>
      <c r="M7" s="806"/>
      <c r="N7" s="806"/>
      <c r="O7" s="806"/>
      <c r="P7" s="806"/>
      <c r="Q7" s="806"/>
      <c r="R7" s="806"/>
      <c r="S7" s="806"/>
      <c r="T7" s="806"/>
      <c r="U7" s="806"/>
      <c r="V7" s="806"/>
      <c r="W7" s="806"/>
      <c r="X7" s="806"/>
      <c r="Y7" s="806"/>
    </row>
    <row r="8" spans="1:25">
      <c r="A8" s="806"/>
      <c r="B8" s="806"/>
      <c r="C8" s="806"/>
      <c r="D8" s="806"/>
      <c r="E8" s="806"/>
      <c r="F8" s="806"/>
      <c r="G8" s="806"/>
      <c r="H8" s="806"/>
      <c r="I8" s="806"/>
      <c r="J8" s="806"/>
      <c r="K8" s="806"/>
      <c r="L8" s="806"/>
      <c r="M8" s="806"/>
      <c r="N8" s="806"/>
      <c r="O8" s="806"/>
      <c r="P8" s="806"/>
      <c r="Q8" s="806"/>
      <c r="R8" s="806"/>
      <c r="S8" s="806"/>
      <c r="T8" s="806"/>
      <c r="U8" s="806"/>
      <c r="V8" s="806"/>
      <c r="W8" s="806"/>
      <c r="X8" s="806"/>
      <c r="Y8" s="806"/>
    </row>
    <row r="9" spans="1:25">
      <c r="A9" s="806"/>
      <c r="B9" s="806"/>
      <c r="C9" s="806"/>
      <c r="D9" s="806"/>
      <c r="E9" s="806"/>
      <c r="F9" s="806"/>
      <c r="G9" s="806"/>
      <c r="H9" s="806"/>
      <c r="I9" s="806"/>
      <c r="J9" s="806"/>
      <c r="K9" s="806"/>
      <c r="L9" s="806"/>
      <c r="M9" s="806"/>
      <c r="N9" s="806"/>
      <c r="O9" s="806"/>
      <c r="P9" s="806"/>
      <c r="Q9" s="806"/>
      <c r="R9" s="806"/>
      <c r="S9" s="806"/>
      <c r="T9" s="806"/>
      <c r="U9" s="806"/>
      <c r="V9" s="806"/>
      <c r="W9" s="806"/>
      <c r="X9" s="806"/>
      <c r="Y9" s="806"/>
    </row>
    <row r="10" spans="1:25">
      <c r="A10" s="806"/>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row>
    <row r="11" spans="1:25">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row>
    <row r="12" spans="1:25">
      <c r="A12" s="806"/>
      <c r="B12" s="806"/>
      <c r="C12" s="806"/>
      <c r="D12" s="806"/>
      <c r="E12" s="806"/>
      <c r="F12" s="806"/>
      <c r="G12" s="806"/>
      <c r="H12" s="806"/>
      <c r="I12" s="806"/>
      <c r="J12" s="806"/>
      <c r="K12" s="806"/>
      <c r="L12" s="806"/>
      <c r="M12" s="806"/>
      <c r="N12" s="806"/>
      <c r="O12" s="806"/>
      <c r="P12" s="806"/>
      <c r="Q12" s="806"/>
      <c r="R12" s="806"/>
      <c r="S12" s="806"/>
      <c r="T12" s="806"/>
      <c r="U12" s="806"/>
      <c r="V12" s="806"/>
      <c r="W12" s="806"/>
      <c r="X12" s="806"/>
      <c r="Y12" s="806"/>
    </row>
    <row r="13" spans="1:25">
      <c r="A13" s="806"/>
      <c r="B13" s="806"/>
      <c r="C13" s="806"/>
      <c r="D13" s="806"/>
      <c r="E13" s="806"/>
      <c r="F13" s="806"/>
      <c r="G13" s="806"/>
      <c r="H13" s="806"/>
      <c r="I13" s="806"/>
      <c r="J13" s="806"/>
      <c r="K13" s="806"/>
      <c r="L13" s="806"/>
      <c r="M13" s="806"/>
      <c r="N13" s="806"/>
      <c r="O13" s="806"/>
      <c r="P13" s="806"/>
      <c r="Q13" s="806"/>
      <c r="R13" s="806"/>
      <c r="S13" s="806"/>
      <c r="T13" s="806"/>
      <c r="U13" s="806"/>
      <c r="V13" s="806"/>
      <c r="W13" s="806"/>
      <c r="X13" s="806"/>
      <c r="Y13" s="806"/>
    </row>
    <row r="14" spans="1:25">
      <c r="A14" s="806"/>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row>
    <row r="15" spans="1:25">
      <c r="A15" s="806"/>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row>
    <row r="16" spans="1:25">
      <c r="A16" s="806"/>
      <c r="B16" s="806"/>
      <c r="C16" s="806"/>
      <c r="D16" s="806"/>
      <c r="E16" s="806"/>
      <c r="F16" s="806"/>
      <c r="G16" s="806"/>
      <c r="H16" s="806"/>
      <c r="I16" s="806"/>
      <c r="J16" s="806"/>
      <c r="K16" s="806"/>
      <c r="L16" s="806"/>
      <c r="M16" s="806"/>
      <c r="N16" s="806"/>
      <c r="O16" s="806"/>
      <c r="P16" s="806"/>
      <c r="Q16" s="806"/>
      <c r="R16" s="806"/>
      <c r="S16" s="806"/>
      <c r="T16" s="806"/>
      <c r="U16" s="806"/>
      <c r="V16" s="806"/>
      <c r="W16" s="806"/>
      <c r="X16" s="806"/>
      <c r="Y16" s="806"/>
    </row>
    <row r="17" spans="1:25">
      <c r="A17" s="806"/>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row>
    <row r="18" spans="1:25">
      <c r="A18" s="806"/>
      <c r="B18" s="806"/>
      <c r="C18" s="806"/>
      <c r="D18" s="806"/>
      <c r="E18" s="806"/>
      <c r="F18" s="806"/>
      <c r="G18" s="806"/>
      <c r="H18" s="806"/>
      <c r="I18" s="806"/>
      <c r="J18" s="806"/>
      <c r="K18" s="806"/>
      <c r="L18" s="806"/>
      <c r="M18" s="806"/>
      <c r="N18" s="806"/>
      <c r="O18" s="806"/>
      <c r="P18" s="806"/>
      <c r="Q18" s="806"/>
      <c r="R18" s="806"/>
      <c r="S18" s="806"/>
      <c r="T18" s="806"/>
      <c r="U18" s="806"/>
      <c r="V18" s="806"/>
      <c r="W18" s="806"/>
      <c r="X18" s="806"/>
      <c r="Y18" s="806"/>
    </row>
    <row r="19" spans="1:25">
      <c r="A19" s="806"/>
      <c r="B19" s="806"/>
      <c r="C19" s="806"/>
      <c r="D19" s="806"/>
      <c r="E19" s="806"/>
      <c r="F19" s="806"/>
      <c r="G19" s="806"/>
      <c r="H19" s="806"/>
      <c r="I19" s="806"/>
      <c r="J19" s="806"/>
      <c r="K19" s="806"/>
      <c r="L19" s="806"/>
      <c r="M19" s="806"/>
      <c r="N19" s="806"/>
      <c r="O19" s="806"/>
      <c r="P19" s="806"/>
      <c r="Q19" s="806"/>
      <c r="R19" s="806"/>
      <c r="S19" s="806"/>
      <c r="T19" s="806"/>
      <c r="U19" s="806"/>
      <c r="V19" s="806"/>
      <c r="W19" s="806"/>
      <c r="X19" s="806"/>
      <c r="Y19" s="806"/>
    </row>
    <row r="20" spans="1:25">
      <c r="A20" s="806"/>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row>
    <row r="21" spans="1:25">
      <c r="A21" s="806"/>
      <c r="B21" s="806"/>
      <c r="C21" s="806"/>
      <c r="D21" s="806"/>
      <c r="E21" s="806"/>
      <c r="F21" s="806"/>
      <c r="G21" s="806"/>
      <c r="H21" s="806"/>
      <c r="I21" s="806"/>
      <c r="J21" s="806"/>
      <c r="K21" s="806"/>
      <c r="L21" s="806"/>
      <c r="M21" s="806"/>
      <c r="N21" s="806"/>
      <c r="O21" s="806"/>
      <c r="P21" s="806"/>
      <c r="Q21" s="806"/>
      <c r="R21" s="806"/>
      <c r="S21" s="806"/>
      <c r="T21" s="806"/>
      <c r="U21" s="806"/>
      <c r="V21" s="806"/>
      <c r="W21" s="806"/>
      <c r="X21" s="806"/>
      <c r="Y21" s="806"/>
    </row>
    <row r="22" spans="1:25">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row>
    <row r="23" spans="1:25">
      <c r="A23" s="806"/>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row>
    <row r="24" spans="1:25">
      <c r="A24" s="806"/>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row>
    <row r="25" spans="1:25">
      <c r="A25" s="806"/>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row>
    <row r="26" spans="1:25">
      <c r="A26" s="806"/>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row>
    <row r="27" spans="1:25">
      <c r="A27" s="89" t="s">
        <v>551</v>
      </c>
    </row>
    <row r="28" spans="1:25">
      <c r="A28" s="806"/>
      <c r="B28" s="806"/>
      <c r="C28" s="806"/>
      <c r="D28" s="806"/>
      <c r="E28" s="806"/>
      <c r="F28" s="806"/>
      <c r="G28" s="806"/>
      <c r="H28" s="806"/>
      <c r="I28" s="806"/>
      <c r="J28" s="806"/>
      <c r="K28" s="806"/>
      <c r="L28" s="806"/>
      <c r="M28" s="806"/>
      <c r="N28" s="806"/>
      <c r="O28" s="806"/>
      <c r="P28" s="806"/>
      <c r="Q28" s="806"/>
      <c r="R28" s="806"/>
      <c r="S28" s="806"/>
      <c r="T28" s="806"/>
      <c r="U28" s="806"/>
      <c r="V28" s="806"/>
      <c r="W28" s="806"/>
      <c r="X28" s="806"/>
      <c r="Y28" s="806"/>
    </row>
    <row r="29" spans="1:25">
      <c r="A29" s="806"/>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row>
    <row r="30" spans="1:25">
      <c r="A30" s="806"/>
      <c r="B30" s="806"/>
      <c r="C30" s="806"/>
      <c r="D30" s="806"/>
      <c r="E30" s="806"/>
      <c r="F30" s="806"/>
      <c r="G30" s="806"/>
      <c r="H30" s="806"/>
      <c r="I30" s="806"/>
      <c r="J30" s="806"/>
      <c r="K30" s="806"/>
      <c r="L30" s="806"/>
      <c r="M30" s="806"/>
      <c r="N30" s="806"/>
      <c r="O30" s="806"/>
      <c r="P30" s="806"/>
      <c r="Q30" s="806"/>
      <c r="R30" s="806"/>
      <c r="S30" s="806"/>
      <c r="T30" s="806"/>
      <c r="U30" s="806"/>
      <c r="V30" s="806"/>
      <c r="W30" s="806"/>
      <c r="X30" s="806"/>
      <c r="Y30" s="806"/>
    </row>
    <row r="31" spans="1:25">
      <c r="A31" s="806"/>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row>
    <row r="32" spans="1:25">
      <c r="A32" s="806"/>
      <c r="B32" s="806"/>
      <c r="C32" s="806"/>
      <c r="D32" s="806"/>
      <c r="E32" s="806"/>
      <c r="F32" s="806"/>
      <c r="G32" s="806"/>
      <c r="H32" s="806"/>
      <c r="I32" s="806"/>
      <c r="J32" s="806"/>
      <c r="K32" s="806"/>
      <c r="L32" s="806"/>
      <c r="M32" s="806"/>
      <c r="N32" s="806"/>
      <c r="O32" s="806"/>
      <c r="P32" s="806"/>
      <c r="Q32" s="806"/>
      <c r="R32" s="806"/>
      <c r="S32" s="806"/>
      <c r="T32" s="806"/>
      <c r="U32" s="806"/>
      <c r="V32" s="806"/>
      <c r="W32" s="806"/>
      <c r="X32" s="806"/>
      <c r="Y32" s="806"/>
    </row>
    <row r="33" spans="1:25">
      <c r="A33" s="806"/>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row>
    <row r="34" spans="1:25">
      <c r="A34" s="806"/>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row>
    <row r="35" spans="1:25">
      <c r="A35" s="806"/>
      <c r="B35" s="806"/>
      <c r="C35" s="806"/>
      <c r="D35" s="806"/>
      <c r="E35" s="806"/>
      <c r="F35" s="806"/>
      <c r="G35" s="806"/>
      <c r="H35" s="806"/>
      <c r="I35" s="806"/>
      <c r="J35" s="806"/>
      <c r="K35" s="806"/>
      <c r="L35" s="806"/>
      <c r="M35" s="806"/>
      <c r="N35" s="806"/>
      <c r="O35" s="806"/>
      <c r="P35" s="806"/>
      <c r="Q35" s="806"/>
      <c r="R35" s="806"/>
      <c r="S35" s="806"/>
      <c r="T35" s="806"/>
      <c r="U35" s="806"/>
      <c r="V35" s="806"/>
      <c r="W35" s="806"/>
      <c r="X35" s="806"/>
      <c r="Y35" s="806"/>
    </row>
    <row r="36" spans="1:25">
      <c r="A36" s="806"/>
      <c r="B36" s="806"/>
      <c r="C36" s="806"/>
      <c r="D36" s="806"/>
      <c r="E36" s="806"/>
      <c r="F36" s="806"/>
      <c r="G36" s="806"/>
      <c r="H36" s="806"/>
      <c r="I36" s="806"/>
      <c r="J36" s="806"/>
      <c r="K36" s="806"/>
      <c r="L36" s="806"/>
      <c r="M36" s="806"/>
      <c r="N36" s="806"/>
      <c r="O36" s="806"/>
      <c r="P36" s="806"/>
      <c r="Q36" s="806"/>
      <c r="R36" s="806"/>
      <c r="S36" s="806"/>
      <c r="T36" s="806"/>
      <c r="U36" s="806"/>
      <c r="V36" s="806"/>
      <c r="W36" s="806"/>
      <c r="X36" s="806"/>
      <c r="Y36" s="806"/>
    </row>
    <row r="37" spans="1:25">
      <c r="A37" s="806"/>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row>
    <row r="38" spans="1:25">
      <c r="A38" s="806"/>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row>
    <row r="39" spans="1:25">
      <c r="A39" s="806"/>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row>
    <row r="40" spans="1:25">
      <c r="A40" s="806"/>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row>
    <row r="41" spans="1:25">
      <c r="A41" s="806"/>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row>
    <row r="42" spans="1:25">
      <c r="A42" s="806"/>
      <c r="B42" s="806"/>
      <c r="C42" s="806"/>
      <c r="D42" s="806"/>
      <c r="E42" s="806"/>
      <c r="F42" s="806"/>
      <c r="G42" s="806"/>
      <c r="H42" s="806"/>
      <c r="I42" s="806"/>
      <c r="J42" s="806"/>
      <c r="K42" s="806"/>
      <c r="L42" s="806"/>
      <c r="M42" s="806"/>
      <c r="N42" s="806"/>
      <c r="O42" s="806"/>
      <c r="P42" s="806"/>
      <c r="Q42" s="806"/>
      <c r="R42" s="806"/>
      <c r="S42" s="806"/>
      <c r="T42" s="806"/>
      <c r="U42" s="806"/>
      <c r="V42" s="806"/>
      <c r="W42" s="806"/>
      <c r="X42" s="806"/>
      <c r="Y42" s="806"/>
    </row>
    <row r="43" spans="1:25">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row>
    <row r="44" spans="1:25">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row>
    <row r="45" spans="1:25">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row>
    <row r="46" spans="1:25">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row>
    <row r="47" spans="1:25">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row>
    <row r="48" spans="1:25">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row>
    <row r="49" spans="1:25">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row>
    <row r="50" spans="1:25">
      <c r="A50" s="802" t="s">
        <v>552</v>
      </c>
      <c r="B50" s="802"/>
      <c r="C50" s="803" t="s">
        <v>553</v>
      </c>
      <c r="D50" s="803"/>
      <c r="E50" s="803"/>
      <c r="F50" s="803"/>
      <c r="G50" s="803"/>
      <c r="H50" s="803"/>
      <c r="I50" s="803"/>
      <c r="J50" s="803"/>
      <c r="K50" s="803"/>
      <c r="L50" s="803"/>
      <c r="M50" s="803"/>
      <c r="N50" s="803"/>
      <c r="O50" s="803"/>
      <c r="P50" s="803"/>
      <c r="Q50" s="803"/>
      <c r="R50" s="803"/>
      <c r="S50" s="803"/>
      <c r="T50" s="803"/>
      <c r="U50" s="803"/>
      <c r="V50" s="803"/>
      <c r="W50" s="803"/>
      <c r="X50" s="803"/>
      <c r="Y50" s="803"/>
    </row>
    <row r="51" spans="1:25">
      <c r="A51" s="802" t="s">
        <v>554</v>
      </c>
      <c r="B51" s="802"/>
      <c r="C51" s="803" t="s">
        <v>555</v>
      </c>
      <c r="D51" s="803"/>
      <c r="E51" s="803"/>
      <c r="F51" s="803"/>
      <c r="G51" s="803"/>
      <c r="H51" s="803"/>
      <c r="I51" s="803"/>
      <c r="J51" s="803"/>
      <c r="K51" s="803"/>
      <c r="L51" s="803"/>
      <c r="M51" s="803"/>
      <c r="N51" s="803"/>
      <c r="O51" s="803"/>
      <c r="P51" s="803"/>
      <c r="Q51" s="803"/>
      <c r="R51" s="803"/>
      <c r="S51" s="803"/>
      <c r="T51" s="803"/>
      <c r="U51" s="803"/>
      <c r="V51" s="803"/>
      <c r="W51" s="803"/>
      <c r="X51" s="803"/>
      <c r="Y51" s="803"/>
    </row>
    <row r="52" spans="1:25">
      <c r="A52" s="802" t="s">
        <v>556</v>
      </c>
      <c r="B52" s="802"/>
      <c r="C52" s="803" t="s">
        <v>557</v>
      </c>
      <c r="D52" s="803"/>
      <c r="E52" s="803"/>
      <c r="F52" s="803"/>
      <c r="G52" s="803"/>
      <c r="H52" s="803"/>
      <c r="I52" s="803"/>
      <c r="J52" s="803"/>
      <c r="K52" s="803"/>
      <c r="L52" s="803"/>
      <c r="M52" s="803"/>
      <c r="N52" s="803"/>
      <c r="O52" s="803"/>
      <c r="P52" s="803"/>
      <c r="Q52" s="803"/>
      <c r="R52" s="803"/>
      <c r="S52" s="803"/>
      <c r="T52" s="803"/>
      <c r="U52" s="803"/>
      <c r="V52" s="803"/>
      <c r="W52" s="803"/>
      <c r="X52" s="803"/>
      <c r="Y52" s="803"/>
    </row>
  </sheetData>
  <sheetProtection algorithmName="SHA-512" hashValue="Ubvaei35er1aQANMbdgceoZRjaf0ZCPrw3LwV+y7XBVnazli4bPv+Fzz9HOdqM4uhKg3rK+w6YsGZEdt3NreBQ==" saltValue="BlczTqCxDYVs8k76nMC2hQ==" spinCount="100000" sheet="1" objects="1" scenarios="1"/>
  <mergeCells count="11">
    <mergeCell ref="A51:B51"/>
    <mergeCell ref="C51:Y51"/>
    <mergeCell ref="A52:B52"/>
    <mergeCell ref="C52:Y52"/>
    <mergeCell ref="A1:Y1"/>
    <mergeCell ref="A2:D2"/>
    <mergeCell ref="A5:Y26"/>
    <mergeCell ref="A28:Y49"/>
    <mergeCell ref="A50:B50"/>
    <mergeCell ref="C50:Y50"/>
    <mergeCell ref="E2:O2"/>
  </mergeCells>
  <phoneticPr fontId="76"/>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0E179-21C9-46EE-AA65-1239BE414D60}">
  <dimension ref="A1:Y52"/>
  <sheetViews>
    <sheetView showGridLines="0" workbookViewId="0">
      <selection sqref="A1:Y1"/>
    </sheetView>
  </sheetViews>
  <sheetFormatPr defaultRowHeight="14.25"/>
  <cols>
    <col min="1" max="25" width="3.125" style="89" customWidth="1"/>
    <col min="26" max="16384" width="9" style="89"/>
  </cols>
  <sheetData>
    <row r="1" spans="1:25" ht="15.75">
      <c r="A1" s="804" t="s">
        <v>602</v>
      </c>
      <c r="B1" s="804"/>
      <c r="C1" s="804"/>
      <c r="D1" s="804"/>
      <c r="E1" s="804"/>
      <c r="F1" s="804"/>
      <c r="G1" s="804"/>
      <c r="H1" s="804"/>
      <c r="I1" s="804"/>
      <c r="J1" s="804"/>
      <c r="K1" s="804"/>
      <c r="L1" s="804"/>
      <c r="M1" s="804"/>
      <c r="N1" s="804"/>
      <c r="O1" s="804"/>
      <c r="P1" s="804"/>
      <c r="Q1" s="804"/>
      <c r="R1" s="804"/>
      <c r="S1" s="804"/>
      <c r="T1" s="804"/>
      <c r="U1" s="804"/>
      <c r="V1" s="804"/>
      <c r="W1" s="804"/>
      <c r="X1" s="804"/>
      <c r="Y1" s="804"/>
    </row>
    <row r="2" spans="1:25" ht="18" customHeight="1">
      <c r="A2" s="805" t="s">
        <v>573</v>
      </c>
      <c r="B2" s="805"/>
      <c r="C2" s="805"/>
      <c r="D2" s="805"/>
      <c r="E2" s="807">
        <f>'【別紙1-1】事業実施者の概要⑧'!I2</f>
        <v>0</v>
      </c>
      <c r="F2" s="808"/>
      <c r="G2" s="808"/>
      <c r="H2" s="808"/>
      <c r="I2" s="808"/>
      <c r="J2" s="808"/>
      <c r="K2" s="808"/>
      <c r="L2" s="808"/>
      <c r="M2" s="808"/>
      <c r="N2" s="808"/>
      <c r="O2" s="808"/>
    </row>
    <row r="4" spans="1:25">
      <c r="A4" s="89" t="s">
        <v>550</v>
      </c>
    </row>
    <row r="5" spans="1:25">
      <c r="A5" s="806"/>
      <c r="B5" s="806"/>
      <c r="C5" s="806"/>
      <c r="D5" s="806"/>
      <c r="E5" s="806"/>
      <c r="F5" s="806"/>
      <c r="G5" s="806"/>
      <c r="H5" s="806"/>
      <c r="I5" s="806"/>
      <c r="J5" s="806"/>
      <c r="K5" s="806"/>
      <c r="L5" s="806"/>
      <c r="M5" s="806"/>
      <c r="N5" s="806"/>
      <c r="O5" s="806"/>
      <c r="P5" s="806"/>
      <c r="Q5" s="806"/>
      <c r="R5" s="806"/>
      <c r="S5" s="806"/>
      <c r="T5" s="806"/>
      <c r="U5" s="806"/>
      <c r="V5" s="806"/>
      <c r="W5" s="806"/>
      <c r="X5" s="806"/>
      <c r="Y5" s="806"/>
    </row>
    <row r="6" spans="1:25">
      <c r="A6" s="806"/>
      <c r="B6" s="806"/>
      <c r="C6" s="806"/>
      <c r="D6" s="806"/>
      <c r="E6" s="806"/>
      <c r="F6" s="806"/>
      <c r="G6" s="806"/>
      <c r="H6" s="806"/>
      <c r="I6" s="806"/>
      <c r="J6" s="806"/>
      <c r="K6" s="806"/>
      <c r="L6" s="806"/>
      <c r="M6" s="806"/>
      <c r="N6" s="806"/>
      <c r="O6" s="806"/>
      <c r="P6" s="806"/>
      <c r="Q6" s="806"/>
      <c r="R6" s="806"/>
      <c r="S6" s="806"/>
      <c r="T6" s="806"/>
      <c r="U6" s="806"/>
      <c r="V6" s="806"/>
      <c r="W6" s="806"/>
      <c r="X6" s="806"/>
      <c r="Y6" s="806"/>
    </row>
    <row r="7" spans="1:25">
      <c r="A7" s="806"/>
      <c r="B7" s="806"/>
      <c r="C7" s="806"/>
      <c r="D7" s="806"/>
      <c r="E7" s="806"/>
      <c r="F7" s="806"/>
      <c r="G7" s="806"/>
      <c r="H7" s="806"/>
      <c r="I7" s="806"/>
      <c r="J7" s="806"/>
      <c r="K7" s="806"/>
      <c r="L7" s="806"/>
      <c r="M7" s="806"/>
      <c r="N7" s="806"/>
      <c r="O7" s="806"/>
      <c r="P7" s="806"/>
      <c r="Q7" s="806"/>
      <c r="R7" s="806"/>
      <c r="S7" s="806"/>
      <c r="T7" s="806"/>
      <c r="U7" s="806"/>
      <c r="V7" s="806"/>
      <c r="W7" s="806"/>
      <c r="X7" s="806"/>
      <c r="Y7" s="806"/>
    </row>
    <row r="8" spans="1:25">
      <c r="A8" s="806"/>
      <c r="B8" s="806"/>
      <c r="C8" s="806"/>
      <c r="D8" s="806"/>
      <c r="E8" s="806"/>
      <c r="F8" s="806"/>
      <c r="G8" s="806"/>
      <c r="H8" s="806"/>
      <c r="I8" s="806"/>
      <c r="J8" s="806"/>
      <c r="K8" s="806"/>
      <c r="L8" s="806"/>
      <c r="M8" s="806"/>
      <c r="N8" s="806"/>
      <c r="O8" s="806"/>
      <c r="P8" s="806"/>
      <c r="Q8" s="806"/>
      <c r="R8" s="806"/>
      <c r="S8" s="806"/>
      <c r="T8" s="806"/>
      <c r="U8" s="806"/>
      <c r="V8" s="806"/>
      <c r="W8" s="806"/>
      <c r="X8" s="806"/>
      <c r="Y8" s="806"/>
    </row>
    <row r="9" spans="1:25">
      <c r="A9" s="806"/>
      <c r="B9" s="806"/>
      <c r="C9" s="806"/>
      <c r="D9" s="806"/>
      <c r="E9" s="806"/>
      <c r="F9" s="806"/>
      <c r="G9" s="806"/>
      <c r="H9" s="806"/>
      <c r="I9" s="806"/>
      <c r="J9" s="806"/>
      <c r="K9" s="806"/>
      <c r="L9" s="806"/>
      <c r="M9" s="806"/>
      <c r="N9" s="806"/>
      <c r="O9" s="806"/>
      <c r="P9" s="806"/>
      <c r="Q9" s="806"/>
      <c r="R9" s="806"/>
      <c r="S9" s="806"/>
      <c r="T9" s="806"/>
      <c r="U9" s="806"/>
      <c r="V9" s="806"/>
      <c r="W9" s="806"/>
      <c r="X9" s="806"/>
      <c r="Y9" s="806"/>
    </row>
    <row r="10" spans="1:25">
      <c r="A10" s="806"/>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row>
    <row r="11" spans="1:25">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row>
    <row r="12" spans="1:25">
      <c r="A12" s="806"/>
      <c r="B12" s="806"/>
      <c r="C12" s="806"/>
      <c r="D12" s="806"/>
      <c r="E12" s="806"/>
      <c r="F12" s="806"/>
      <c r="G12" s="806"/>
      <c r="H12" s="806"/>
      <c r="I12" s="806"/>
      <c r="J12" s="806"/>
      <c r="K12" s="806"/>
      <c r="L12" s="806"/>
      <c r="M12" s="806"/>
      <c r="N12" s="806"/>
      <c r="O12" s="806"/>
      <c r="P12" s="806"/>
      <c r="Q12" s="806"/>
      <c r="R12" s="806"/>
      <c r="S12" s="806"/>
      <c r="T12" s="806"/>
      <c r="U12" s="806"/>
      <c r="V12" s="806"/>
      <c r="W12" s="806"/>
      <c r="X12" s="806"/>
      <c r="Y12" s="806"/>
    </row>
    <row r="13" spans="1:25">
      <c r="A13" s="806"/>
      <c r="B13" s="806"/>
      <c r="C13" s="806"/>
      <c r="D13" s="806"/>
      <c r="E13" s="806"/>
      <c r="F13" s="806"/>
      <c r="G13" s="806"/>
      <c r="H13" s="806"/>
      <c r="I13" s="806"/>
      <c r="J13" s="806"/>
      <c r="K13" s="806"/>
      <c r="L13" s="806"/>
      <c r="M13" s="806"/>
      <c r="N13" s="806"/>
      <c r="O13" s="806"/>
      <c r="P13" s="806"/>
      <c r="Q13" s="806"/>
      <c r="R13" s="806"/>
      <c r="S13" s="806"/>
      <c r="T13" s="806"/>
      <c r="U13" s="806"/>
      <c r="V13" s="806"/>
      <c r="W13" s="806"/>
      <c r="X13" s="806"/>
      <c r="Y13" s="806"/>
    </row>
    <row r="14" spans="1:25">
      <c r="A14" s="806"/>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row>
    <row r="15" spans="1:25">
      <c r="A15" s="806"/>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row>
    <row r="16" spans="1:25">
      <c r="A16" s="806"/>
      <c r="B16" s="806"/>
      <c r="C16" s="806"/>
      <c r="D16" s="806"/>
      <c r="E16" s="806"/>
      <c r="F16" s="806"/>
      <c r="G16" s="806"/>
      <c r="H16" s="806"/>
      <c r="I16" s="806"/>
      <c r="J16" s="806"/>
      <c r="K16" s="806"/>
      <c r="L16" s="806"/>
      <c r="M16" s="806"/>
      <c r="N16" s="806"/>
      <c r="O16" s="806"/>
      <c r="P16" s="806"/>
      <c r="Q16" s="806"/>
      <c r="R16" s="806"/>
      <c r="S16" s="806"/>
      <c r="T16" s="806"/>
      <c r="U16" s="806"/>
      <c r="V16" s="806"/>
      <c r="W16" s="806"/>
      <c r="X16" s="806"/>
      <c r="Y16" s="806"/>
    </row>
    <row r="17" spans="1:25">
      <c r="A17" s="806"/>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row>
    <row r="18" spans="1:25">
      <c r="A18" s="806"/>
      <c r="B18" s="806"/>
      <c r="C18" s="806"/>
      <c r="D18" s="806"/>
      <c r="E18" s="806"/>
      <c r="F18" s="806"/>
      <c r="G18" s="806"/>
      <c r="H18" s="806"/>
      <c r="I18" s="806"/>
      <c r="J18" s="806"/>
      <c r="K18" s="806"/>
      <c r="L18" s="806"/>
      <c r="M18" s="806"/>
      <c r="N18" s="806"/>
      <c r="O18" s="806"/>
      <c r="P18" s="806"/>
      <c r="Q18" s="806"/>
      <c r="R18" s="806"/>
      <c r="S18" s="806"/>
      <c r="T18" s="806"/>
      <c r="U18" s="806"/>
      <c r="V18" s="806"/>
      <c r="W18" s="806"/>
      <c r="X18" s="806"/>
      <c r="Y18" s="806"/>
    </row>
    <row r="19" spans="1:25">
      <c r="A19" s="806"/>
      <c r="B19" s="806"/>
      <c r="C19" s="806"/>
      <c r="D19" s="806"/>
      <c r="E19" s="806"/>
      <c r="F19" s="806"/>
      <c r="G19" s="806"/>
      <c r="H19" s="806"/>
      <c r="I19" s="806"/>
      <c r="J19" s="806"/>
      <c r="K19" s="806"/>
      <c r="L19" s="806"/>
      <c r="M19" s="806"/>
      <c r="N19" s="806"/>
      <c r="O19" s="806"/>
      <c r="P19" s="806"/>
      <c r="Q19" s="806"/>
      <c r="R19" s="806"/>
      <c r="S19" s="806"/>
      <c r="T19" s="806"/>
      <c r="U19" s="806"/>
      <c r="V19" s="806"/>
      <c r="W19" s="806"/>
      <c r="X19" s="806"/>
      <c r="Y19" s="806"/>
    </row>
    <row r="20" spans="1:25">
      <c r="A20" s="806"/>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row>
    <row r="21" spans="1:25">
      <c r="A21" s="806"/>
      <c r="B21" s="806"/>
      <c r="C21" s="806"/>
      <c r="D21" s="806"/>
      <c r="E21" s="806"/>
      <c r="F21" s="806"/>
      <c r="G21" s="806"/>
      <c r="H21" s="806"/>
      <c r="I21" s="806"/>
      <c r="J21" s="806"/>
      <c r="K21" s="806"/>
      <c r="L21" s="806"/>
      <c r="M21" s="806"/>
      <c r="N21" s="806"/>
      <c r="O21" s="806"/>
      <c r="P21" s="806"/>
      <c r="Q21" s="806"/>
      <c r="R21" s="806"/>
      <c r="S21" s="806"/>
      <c r="T21" s="806"/>
      <c r="U21" s="806"/>
      <c r="V21" s="806"/>
      <c r="W21" s="806"/>
      <c r="X21" s="806"/>
      <c r="Y21" s="806"/>
    </row>
    <row r="22" spans="1:25">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row>
    <row r="23" spans="1:25">
      <c r="A23" s="806"/>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row>
    <row r="24" spans="1:25">
      <c r="A24" s="806"/>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row>
    <row r="25" spans="1:25">
      <c r="A25" s="806"/>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row>
    <row r="26" spans="1:25">
      <c r="A26" s="806"/>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row>
    <row r="27" spans="1:25">
      <c r="A27" s="89" t="s">
        <v>551</v>
      </c>
    </row>
    <row r="28" spans="1:25">
      <c r="A28" s="806"/>
      <c r="B28" s="806"/>
      <c r="C28" s="806"/>
      <c r="D28" s="806"/>
      <c r="E28" s="806"/>
      <c r="F28" s="806"/>
      <c r="G28" s="806"/>
      <c r="H28" s="806"/>
      <c r="I28" s="806"/>
      <c r="J28" s="806"/>
      <c r="K28" s="806"/>
      <c r="L28" s="806"/>
      <c r="M28" s="806"/>
      <c r="N28" s="806"/>
      <c r="O28" s="806"/>
      <c r="P28" s="806"/>
      <c r="Q28" s="806"/>
      <c r="R28" s="806"/>
      <c r="S28" s="806"/>
      <c r="T28" s="806"/>
      <c r="U28" s="806"/>
      <c r="V28" s="806"/>
      <c r="W28" s="806"/>
      <c r="X28" s="806"/>
      <c r="Y28" s="806"/>
    </row>
    <row r="29" spans="1:25">
      <c r="A29" s="806"/>
      <c r="B29" s="806"/>
      <c r="C29" s="806"/>
      <c r="D29" s="806"/>
      <c r="E29" s="806"/>
      <c r="F29" s="806"/>
      <c r="G29" s="806"/>
      <c r="H29" s="806"/>
      <c r="I29" s="806"/>
      <c r="J29" s="806"/>
      <c r="K29" s="806"/>
      <c r="L29" s="806"/>
      <c r="M29" s="806"/>
      <c r="N29" s="806"/>
      <c r="O29" s="806"/>
      <c r="P29" s="806"/>
      <c r="Q29" s="806"/>
      <c r="R29" s="806"/>
      <c r="S29" s="806"/>
      <c r="T29" s="806"/>
      <c r="U29" s="806"/>
      <c r="V29" s="806"/>
      <c r="W29" s="806"/>
      <c r="X29" s="806"/>
      <c r="Y29" s="806"/>
    </row>
    <row r="30" spans="1:25">
      <c r="A30" s="806"/>
      <c r="B30" s="806"/>
      <c r="C30" s="806"/>
      <c r="D30" s="806"/>
      <c r="E30" s="806"/>
      <c r="F30" s="806"/>
      <c r="G30" s="806"/>
      <c r="H30" s="806"/>
      <c r="I30" s="806"/>
      <c r="J30" s="806"/>
      <c r="K30" s="806"/>
      <c r="L30" s="806"/>
      <c r="M30" s="806"/>
      <c r="N30" s="806"/>
      <c r="O30" s="806"/>
      <c r="P30" s="806"/>
      <c r="Q30" s="806"/>
      <c r="R30" s="806"/>
      <c r="S30" s="806"/>
      <c r="T30" s="806"/>
      <c r="U30" s="806"/>
      <c r="V30" s="806"/>
      <c r="W30" s="806"/>
      <c r="X30" s="806"/>
      <c r="Y30" s="806"/>
    </row>
    <row r="31" spans="1:25">
      <c r="A31" s="806"/>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row>
    <row r="32" spans="1:25">
      <c r="A32" s="806"/>
      <c r="B32" s="806"/>
      <c r="C32" s="806"/>
      <c r="D32" s="806"/>
      <c r="E32" s="806"/>
      <c r="F32" s="806"/>
      <c r="G32" s="806"/>
      <c r="H32" s="806"/>
      <c r="I32" s="806"/>
      <c r="J32" s="806"/>
      <c r="K32" s="806"/>
      <c r="L32" s="806"/>
      <c r="M32" s="806"/>
      <c r="N32" s="806"/>
      <c r="O32" s="806"/>
      <c r="P32" s="806"/>
      <c r="Q32" s="806"/>
      <c r="R32" s="806"/>
      <c r="S32" s="806"/>
      <c r="T32" s="806"/>
      <c r="U32" s="806"/>
      <c r="V32" s="806"/>
      <c r="W32" s="806"/>
      <c r="X32" s="806"/>
      <c r="Y32" s="806"/>
    </row>
    <row r="33" spans="1:25">
      <c r="A33" s="806"/>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row>
    <row r="34" spans="1:25">
      <c r="A34" s="806"/>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row>
    <row r="35" spans="1:25">
      <c r="A35" s="806"/>
      <c r="B35" s="806"/>
      <c r="C35" s="806"/>
      <c r="D35" s="806"/>
      <c r="E35" s="806"/>
      <c r="F35" s="806"/>
      <c r="G35" s="806"/>
      <c r="H35" s="806"/>
      <c r="I35" s="806"/>
      <c r="J35" s="806"/>
      <c r="K35" s="806"/>
      <c r="L35" s="806"/>
      <c r="M35" s="806"/>
      <c r="N35" s="806"/>
      <c r="O35" s="806"/>
      <c r="P35" s="806"/>
      <c r="Q35" s="806"/>
      <c r="R35" s="806"/>
      <c r="S35" s="806"/>
      <c r="T35" s="806"/>
      <c r="U35" s="806"/>
      <c r="V35" s="806"/>
      <c r="W35" s="806"/>
      <c r="X35" s="806"/>
      <c r="Y35" s="806"/>
    </row>
    <row r="36" spans="1:25">
      <c r="A36" s="806"/>
      <c r="B36" s="806"/>
      <c r="C36" s="806"/>
      <c r="D36" s="806"/>
      <c r="E36" s="806"/>
      <c r="F36" s="806"/>
      <c r="G36" s="806"/>
      <c r="H36" s="806"/>
      <c r="I36" s="806"/>
      <c r="J36" s="806"/>
      <c r="K36" s="806"/>
      <c r="L36" s="806"/>
      <c r="M36" s="806"/>
      <c r="N36" s="806"/>
      <c r="O36" s="806"/>
      <c r="P36" s="806"/>
      <c r="Q36" s="806"/>
      <c r="R36" s="806"/>
      <c r="S36" s="806"/>
      <c r="T36" s="806"/>
      <c r="U36" s="806"/>
      <c r="V36" s="806"/>
      <c r="W36" s="806"/>
      <c r="X36" s="806"/>
      <c r="Y36" s="806"/>
    </row>
    <row r="37" spans="1:25">
      <c r="A37" s="806"/>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row>
    <row r="38" spans="1:25">
      <c r="A38" s="806"/>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row>
    <row r="39" spans="1:25">
      <c r="A39" s="806"/>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row>
    <row r="40" spans="1:25">
      <c r="A40" s="806"/>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row>
    <row r="41" spans="1:25">
      <c r="A41" s="806"/>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row>
    <row r="42" spans="1:25">
      <c r="A42" s="806"/>
      <c r="B42" s="806"/>
      <c r="C42" s="806"/>
      <c r="D42" s="806"/>
      <c r="E42" s="806"/>
      <c r="F42" s="806"/>
      <c r="G42" s="806"/>
      <c r="H42" s="806"/>
      <c r="I42" s="806"/>
      <c r="J42" s="806"/>
      <c r="K42" s="806"/>
      <c r="L42" s="806"/>
      <c r="M42" s="806"/>
      <c r="N42" s="806"/>
      <c r="O42" s="806"/>
      <c r="P42" s="806"/>
      <c r="Q42" s="806"/>
      <c r="R42" s="806"/>
      <c r="S42" s="806"/>
      <c r="T42" s="806"/>
      <c r="U42" s="806"/>
      <c r="V42" s="806"/>
      <c r="W42" s="806"/>
      <c r="X42" s="806"/>
      <c r="Y42" s="806"/>
    </row>
    <row r="43" spans="1:25">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row>
    <row r="44" spans="1:25">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row>
    <row r="45" spans="1:25">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row>
    <row r="46" spans="1:25">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row>
    <row r="47" spans="1:25">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row>
    <row r="48" spans="1:25">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row>
    <row r="49" spans="1:25">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row>
    <row r="50" spans="1:25">
      <c r="A50" s="802" t="s">
        <v>552</v>
      </c>
      <c r="B50" s="802"/>
      <c r="C50" s="803" t="s">
        <v>553</v>
      </c>
      <c r="D50" s="803"/>
      <c r="E50" s="803"/>
      <c r="F50" s="803"/>
      <c r="G50" s="803"/>
      <c r="H50" s="803"/>
      <c r="I50" s="803"/>
      <c r="J50" s="803"/>
      <c r="K50" s="803"/>
      <c r="L50" s="803"/>
      <c r="M50" s="803"/>
      <c r="N50" s="803"/>
      <c r="O50" s="803"/>
      <c r="P50" s="803"/>
      <c r="Q50" s="803"/>
      <c r="R50" s="803"/>
      <c r="S50" s="803"/>
      <c r="T50" s="803"/>
      <c r="U50" s="803"/>
      <c r="V50" s="803"/>
      <c r="W50" s="803"/>
      <c r="X50" s="803"/>
      <c r="Y50" s="803"/>
    </row>
    <row r="51" spans="1:25">
      <c r="A51" s="802" t="s">
        <v>554</v>
      </c>
      <c r="B51" s="802"/>
      <c r="C51" s="803" t="s">
        <v>555</v>
      </c>
      <c r="D51" s="803"/>
      <c r="E51" s="803"/>
      <c r="F51" s="803"/>
      <c r="G51" s="803"/>
      <c r="H51" s="803"/>
      <c r="I51" s="803"/>
      <c r="J51" s="803"/>
      <c r="K51" s="803"/>
      <c r="L51" s="803"/>
      <c r="M51" s="803"/>
      <c r="N51" s="803"/>
      <c r="O51" s="803"/>
      <c r="P51" s="803"/>
      <c r="Q51" s="803"/>
      <c r="R51" s="803"/>
      <c r="S51" s="803"/>
      <c r="T51" s="803"/>
      <c r="U51" s="803"/>
      <c r="V51" s="803"/>
      <c r="W51" s="803"/>
      <c r="X51" s="803"/>
      <c r="Y51" s="803"/>
    </row>
    <row r="52" spans="1:25">
      <c r="A52" s="802" t="s">
        <v>556</v>
      </c>
      <c r="B52" s="802"/>
      <c r="C52" s="803" t="s">
        <v>557</v>
      </c>
      <c r="D52" s="803"/>
      <c r="E52" s="803"/>
      <c r="F52" s="803"/>
      <c r="G52" s="803"/>
      <c r="H52" s="803"/>
      <c r="I52" s="803"/>
      <c r="J52" s="803"/>
      <c r="K52" s="803"/>
      <c r="L52" s="803"/>
      <c r="M52" s="803"/>
      <c r="N52" s="803"/>
      <c r="O52" s="803"/>
      <c r="P52" s="803"/>
      <c r="Q52" s="803"/>
      <c r="R52" s="803"/>
      <c r="S52" s="803"/>
      <c r="T52" s="803"/>
      <c r="U52" s="803"/>
      <c r="V52" s="803"/>
      <c r="W52" s="803"/>
      <c r="X52" s="803"/>
      <c r="Y52" s="803"/>
    </row>
  </sheetData>
  <sheetProtection algorithmName="SHA-512" hashValue="EOHrvEK9HcAsy5JRIUHm7oDS6JPqhaWbcJtf3C1vuKrHedfaGtiETmApTK1C7sDOFI1P18euidTxkTVhMyohdA==" saltValue="M85mkiCmfwjQNk4Q3D3eYg==" spinCount="100000" sheet="1" objects="1" scenarios="1"/>
  <mergeCells count="11">
    <mergeCell ref="A51:B51"/>
    <mergeCell ref="C51:Y51"/>
    <mergeCell ref="A52:B52"/>
    <mergeCell ref="C52:Y52"/>
    <mergeCell ref="A1:Y1"/>
    <mergeCell ref="A2:D2"/>
    <mergeCell ref="A5:Y26"/>
    <mergeCell ref="A28:Y49"/>
    <mergeCell ref="A50:B50"/>
    <mergeCell ref="C50:Y50"/>
    <mergeCell ref="E2:O2"/>
  </mergeCells>
  <phoneticPr fontId="76"/>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566F-9E4A-4DF8-8C24-2138A638B3E2}">
  <sheetPr>
    <pageSetUpPr fitToPage="1"/>
  </sheetPr>
  <dimension ref="A1:Y54"/>
  <sheetViews>
    <sheetView showGridLines="0" workbookViewId="0">
      <selection sqref="A1:N1"/>
    </sheetView>
  </sheetViews>
  <sheetFormatPr defaultColWidth="8.625" defaultRowHeight="13.5"/>
  <cols>
    <col min="1" max="1" width="24.625" style="159" customWidth="1"/>
    <col min="2" max="2" width="29.25" style="160" hidden="1" customWidth="1"/>
    <col min="3" max="3" width="9.875" style="159" hidden="1" customWidth="1"/>
    <col min="4" max="4" width="9.875" style="159" customWidth="1"/>
    <col min="5" max="5" width="8.25" style="159" hidden="1" customWidth="1"/>
    <col min="6" max="6" width="8.625" style="217"/>
    <col min="7" max="7" width="18.625" style="159" customWidth="1"/>
    <col min="8" max="8" width="18.625" style="160" customWidth="1"/>
    <col min="9" max="14" width="18.625" style="159" customWidth="1"/>
    <col min="15" max="16" width="8.625" style="159" hidden="1" customWidth="1"/>
    <col min="17" max="17" width="12.125" style="159" hidden="1" customWidth="1"/>
    <col min="18" max="20" width="8.625" style="159" hidden="1" customWidth="1"/>
    <col min="21" max="21" width="8.625" style="159"/>
    <col min="22" max="22" width="11.625" style="159" bestFit="1" customWidth="1"/>
    <col min="23" max="16384" width="8.625" style="159"/>
  </cols>
  <sheetData>
    <row r="1" spans="1:25" ht="17.25">
      <c r="A1" s="978" t="s">
        <v>488</v>
      </c>
      <c r="B1" s="978"/>
      <c r="C1" s="978"/>
      <c r="D1" s="978"/>
      <c r="E1" s="978"/>
      <c r="F1" s="978"/>
      <c r="G1" s="978"/>
      <c r="H1" s="978"/>
      <c r="I1" s="978"/>
      <c r="J1" s="978"/>
      <c r="K1" s="978"/>
      <c r="L1" s="978"/>
      <c r="M1" s="978"/>
      <c r="N1" s="978"/>
      <c r="O1" s="156"/>
      <c r="P1" s="157"/>
      <c r="Q1" s="157"/>
      <c r="R1" s="157"/>
      <c r="S1" s="157"/>
      <c r="T1" s="157"/>
      <c r="U1" s="157"/>
      <c r="V1" s="158"/>
      <c r="W1" s="158"/>
      <c r="X1" s="158"/>
      <c r="Y1" s="158"/>
    </row>
    <row r="2" spans="1:25" ht="30" customHeight="1">
      <c r="A2" s="159" t="s">
        <v>498</v>
      </c>
      <c r="D2" s="1162" t="str">
        <f>【別紙2】補助対象経費計算書!B8</f>
        <v/>
      </c>
      <c r="E2" s="1162"/>
      <c r="F2" s="1162"/>
      <c r="G2" s="217" t="s">
        <v>592</v>
      </c>
      <c r="H2" s="295" t="str">
        <f>【別紙2】補助対象経費計算書!C8</f>
        <v/>
      </c>
      <c r="N2" s="179" t="s">
        <v>440</v>
      </c>
    </row>
    <row r="3" spans="1:25" ht="27" customHeight="1">
      <c r="A3" s="1153" t="s">
        <v>435</v>
      </c>
      <c r="B3" s="1153"/>
      <c r="C3" s="1153"/>
      <c r="D3" s="1153"/>
    </row>
    <row r="4" spans="1:25" ht="54">
      <c r="A4" s="213" t="s">
        <v>461</v>
      </c>
      <c r="B4" s="212" t="s">
        <v>429</v>
      </c>
      <c r="C4" s="213" t="s">
        <v>430</v>
      </c>
      <c r="D4" s="220" t="s">
        <v>460</v>
      </c>
      <c r="E4" s="220" t="s">
        <v>473</v>
      </c>
      <c r="F4" s="218" t="s">
        <v>431</v>
      </c>
      <c r="G4" s="214" t="s">
        <v>432</v>
      </c>
      <c r="H4" s="215" t="s">
        <v>433</v>
      </c>
      <c r="I4" s="213" t="s">
        <v>446</v>
      </c>
      <c r="J4" s="213" t="s">
        <v>447</v>
      </c>
      <c r="K4" s="213" t="s">
        <v>448</v>
      </c>
      <c r="L4" s="213" t="s">
        <v>449</v>
      </c>
      <c r="M4" s="213" t="s">
        <v>450</v>
      </c>
      <c r="N4" s="213" t="s">
        <v>451</v>
      </c>
    </row>
    <row r="5" spans="1:25" ht="18" customHeight="1">
      <c r="A5" s="299"/>
      <c r="B5" s="229"/>
      <c r="C5" s="162"/>
      <c r="D5" s="249"/>
      <c r="E5" s="246"/>
      <c r="F5" s="226" t="str">
        <f>IF(OR($H$2="○",D5="○"),1/2,IF(AND($H$2="",D5="✕"),1/3,""))</f>
        <v/>
      </c>
      <c r="G5" s="163"/>
      <c r="H5" s="201"/>
      <c r="I5" s="164">
        <f t="shared" ref="I5:I13" si="0">G5-H5</f>
        <v>0</v>
      </c>
      <c r="J5" s="163"/>
      <c r="K5" s="174"/>
      <c r="L5" s="164">
        <f>MIN(J5,K5)</f>
        <v>0</v>
      </c>
      <c r="M5" s="164">
        <f>MIN(I5,L5)</f>
        <v>0</v>
      </c>
      <c r="N5" s="155" t="str">
        <f>IFERROR(ROUNDDOWN(M5*F5,-3),"")</f>
        <v/>
      </c>
      <c r="P5" s="159" t="b">
        <f>'【別紙1-3】企業間連携の概要'!CK18</f>
        <v>0</v>
      </c>
      <c r="Q5" s="184" t="str">
        <f t="shared" ref="Q5:Q13" si="1">B5&amp;"の中小企業該当"</f>
        <v>の中小企業該当</v>
      </c>
      <c r="R5" s="184"/>
      <c r="U5" s="221"/>
    </row>
    <row r="6" spans="1:25" ht="18" customHeight="1">
      <c r="A6" s="299"/>
      <c r="B6" s="229"/>
      <c r="C6" s="162"/>
      <c r="D6" s="249"/>
      <c r="E6" s="247"/>
      <c r="F6" s="226" t="str">
        <f t="shared" ref="F6:F13" si="2">IF(OR($H$2="○",D6="○"),1/2,IF(AND($H$2="",D6="✕"),1/3,""))</f>
        <v/>
      </c>
      <c r="G6" s="163"/>
      <c r="H6" s="201"/>
      <c r="I6" s="164">
        <f t="shared" si="0"/>
        <v>0</v>
      </c>
      <c r="J6" s="163"/>
      <c r="K6" s="174"/>
      <c r="L6" s="164">
        <f t="shared" ref="L6:L13" si="3">MIN(J6,K6)</f>
        <v>0</v>
      </c>
      <c r="M6" s="164">
        <f>MIN(I6,L6)</f>
        <v>0</v>
      </c>
      <c r="N6" s="155" t="str">
        <f t="shared" ref="N6:N13" si="4">IFERROR(ROUNDDOWN(M6*F6,-3),"")</f>
        <v/>
      </c>
      <c r="P6" s="159" t="b">
        <f>'【別紙1-3】企業間連携の概要'!CK19</f>
        <v>0</v>
      </c>
      <c r="Q6" s="184" t="str">
        <f t="shared" si="1"/>
        <v>の中小企業該当</v>
      </c>
      <c r="R6" s="184"/>
      <c r="U6" s="221"/>
    </row>
    <row r="7" spans="1:25" ht="18" customHeight="1">
      <c r="A7" s="299"/>
      <c r="B7" s="229"/>
      <c r="C7" s="162"/>
      <c r="D7" s="249"/>
      <c r="E7" s="247"/>
      <c r="F7" s="226" t="str">
        <f t="shared" si="2"/>
        <v/>
      </c>
      <c r="G7" s="163"/>
      <c r="H7" s="201"/>
      <c r="I7" s="164">
        <f t="shared" si="0"/>
        <v>0</v>
      </c>
      <c r="J7" s="163"/>
      <c r="K7" s="174"/>
      <c r="L7" s="164">
        <f t="shared" si="3"/>
        <v>0</v>
      </c>
      <c r="M7" s="164">
        <f t="shared" ref="M7:M13" si="5">MIN(I7,L7)</f>
        <v>0</v>
      </c>
      <c r="N7" s="155" t="str">
        <f t="shared" si="4"/>
        <v/>
      </c>
      <c r="P7" s="159" t="b">
        <f>'【別紙1-3】企業間連携の概要'!CK20</f>
        <v>0</v>
      </c>
      <c r="Q7" s="184" t="str">
        <f t="shared" si="1"/>
        <v>の中小企業該当</v>
      </c>
      <c r="R7" s="184"/>
      <c r="U7" s="221"/>
    </row>
    <row r="8" spans="1:25" ht="18" customHeight="1">
      <c r="A8" s="299"/>
      <c r="B8" s="229"/>
      <c r="C8" s="162"/>
      <c r="D8" s="249"/>
      <c r="E8" s="247"/>
      <c r="F8" s="226" t="str">
        <f t="shared" si="2"/>
        <v/>
      </c>
      <c r="G8" s="163"/>
      <c r="H8" s="201"/>
      <c r="I8" s="164">
        <f t="shared" si="0"/>
        <v>0</v>
      </c>
      <c r="J8" s="163"/>
      <c r="K8" s="174"/>
      <c r="L8" s="164">
        <f t="shared" si="3"/>
        <v>0</v>
      </c>
      <c r="M8" s="164">
        <f t="shared" si="5"/>
        <v>0</v>
      </c>
      <c r="N8" s="155" t="str">
        <f t="shared" si="4"/>
        <v/>
      </c>
      <c r="P8" s="159" t="b">
        <f>'【別紙1-3】企業間連携の概要'!CK21</f>
        <v>0</v>
      </c>
      <c r="Q8" s="184" t="str">
        <f t="shared" si="1"/>
        <v>の中小企業該当</v>
      </c>
      <c r="R8" s="184"/>
      <c r="U8" s="221"/>
    </row>
    <row r="9" spans="1:25" ht="18" customHeight="1">
      <c r="A9" s="299"/>
      <c r="B9" s="229"/>
      <c r="C9" s="162"/>
      <c r="D9" s="249"/>
      <c r="E9" s="247"/>
      <c r="F9" s="226" t="str">
        <f t="shared" si="2"/>
        <v/>
      </c>
      <c r="G9" s="163"/>
      <c r="H9" s="201"/>
      <c r="I9" s="164">
        <f t="shared" si="0"/>
        <v>0</v>
      </c>
      <c r="J9" s="163"/>
      <c r="K9" s="174"/>
      <c r="L9" s="164">
        <f t="shared" si="3"/>
        <v>0</v>
      </c>
      <c r="M9" s="164">
        <f t="shared" si="5"/>
        <v>0</v>
      </c>
      <c r="N9" s="155" t="str">
        <f t="shared" si="4"/>
        <v/>
      </c>
      <c r="P9" s="159" t="b">
        <f>'【別紙1-3】企業間連携の概要'!CK22</f>
        <v>0</v>
      </c>
      <c r="Q9" s="184" t="str">
        <f t="shared" si="1"/>
        <v>の中小企業該当</v>
      </c>
      <c r="R9" s="184"/>
      <c r="U9" s="221"/>
    </row>
    <row r="10" spans="1:25" ht="18" customHeight="1">
      <c r="A10" s="299"/>
      <c r="B10" s="229"/>
      <c r="C10" s="162"/>
      <c r="D10" s="249"/>
      <c r="E10" s="247"/>
      <c r="F10" s="226" t="str">
        <f t="shared" si="2"/>
        <v/>
      </c>
      <c r="G10" s="163"/>
      <c r="H10" s="201"/>
      <c r="I10" s="164">
        <f t="shared" si="0"/>
        <v>0</v>
      </c>
      <c r="J10" s="163"/>
      <c r="K10" s="174"/>
      <c r="L10" s="164">
        <f t="shared" si="3"/>
        <v>0</v>
      </c>
      <c r="M10" s="164">
        <f t="shared" si="5"/>
        <v>0</v>
      </c>
      <c r="N10" s="155" t="str">
        <f t="shared" si="4"/>
        <v/>
      </c>
      <c r="P10" s="159" t="b">
        <f>'【別紙1-3】企業間連携の概要'!CK23</f>
        <v>0</v>
      </c>
      <c r="Q10" s="184" t="str">
        <f t="shared" si="1"/>
        <v>の中小企業該当</v>
      </c>
      <c r="R10" s="184"/>
      <c r="U10" s="221"/>
    </row>
    <row r="11" spans="1:25" ht="18" customHeight="1">
      <c r="A11" s="299"/>
      <c r="B11" s="229"/>
      <c r="C11" s="162"/>
      <c r="D11" s="249"/>
      <c r="E11" s="247"/>
      <c r="F11" s="226" t="str">
        <f t="shared" si="2"/>
        <v/>
      </c>
      <c r="G11" s="163"/>
      <c r="H11" s="201"/>
      <c r="I11" s="164">
        <f t="shared" si="0"/>
        <v>0</v>
      </c>
      <c r="J11" s="163"/>
      <c r="K11" s="174"/>
      <c r="L11" s="164">
        <f t="shared" si="3"/>
        <v>0</v>
      </c>
      <c r="M11" s="164">
        <f t="shared" si="5"/>
        <v>0</v>
      </c>
      <c r="N11" s="155" t="str">
        <f t="shared" si="4"/>
        <v/>
      </c>
      <c r="P11" s="159" t="b">
        <f>'【別紙1-3】企業間連携の概要'!CK24</f>
        <v>0</v>
      </c>
      <c r="Q11" s="184" t="str">
        <f t="shared" si="1"/>
        <v>の中小企業該当</v>
      </c>
      <c r="R11" s="184"/>
      <c r="U11" s="221"/>
    </row>
    <row r="12" spans="1:25" ht="18" customHeight="1">
      <c r="A12" s="299"/>
      <c r="B12" s="229"/>
      <c r="C12" s="162"/>
      <c r="D12" s="249"/>
      <c r="E12" s="247"/>
      <c r="F12" s="226" t="str">
        <f t="shared" si="2"/>
        <v/>
      </c>
      <c r="G12" s="163"/>
      <c r="H12" s="201"/>
      <c r="I12" s="164">
        <f t="shared" si="0"/>
        <v>0</v>
      </c>
      <c r="J12" s="163"/>
      <c r="K12" s="174"/>
      <c r="L12" s="164">
        <f t="shared" si="3"/>
        <v>0</v>
      </c>
      <c r="M12" s="164">
        <f t="shared" si="5"/>
        <v>0</v>
      </c>
      <c r="N12" s="155" t="str">
        <f t="shared" si="4"/>
        <v/>
      </c>
      <c r="P12" s="159" t="b">
        <f>'【別紙1-3】企業間連携の概要'!CK25</f>
        <v>0</v>
      </c>
      <c r="Q12" s="184" t="str">
        <f t="shared" si="1"/>
        <v>の中小企業該当</v>
      </c>
      <c r="R12" s="184"/>
      <c r="U12" s="221"/>
    </row>
    <row r="13" spans="1:25" ht="18" customHeight="1" thickBot="1">
      <c r="A13" s="300"/>
      <c r="B13" s="230"/>
      <c r="C13" s="166"/>
      <c r="D13" s="250"/>
      <c r="E13" s="248"/>
      <c r="F13" s="227" t="str">
        <f t="shared" si="2"/>
        <v/>
      </c>
      <c r="G13" s="167"/>
      <c r="H13" s="202"/>
      <c r="I13" s="168">
        <f t="shared" si="0"/>
        <v>0</v>
      </c>
      <c r="J13" s="167"/>
      <c r="K13" s="175"/>
      <c r="L13" s="168">
        <f t="shared" si="3"/>
        <v>0</v>
      </c>
      <c r="M13" s="168">
        <f t="shared" si="5"/>
        <v>0</v>
      </c>
      <c r="N13" s="168" t="str">
        <f t="shared" si="4"/>
        <v/>
      </c>
      <c r="P13" s="159" t="b">
        <f>'【別紙1-3】企業間連携の概要'!CK26</f>
        <v>0</v>
      </c>
      <c r="Q13" s="184" t="str">
        <f t="shared" si="1"/>
        <v>の中小企業該当</v>
      </c>
      <c r="R13" s="184"/>
      <c r="U13" s="221"/>
    </row>
    <row r="14" spans="1:25" ht="18" customHeight="1" thickTop="1">
      <c r="A14" s="301" t="s">
        <v>434</v>
      </c>
      <c r="B14" s="170"/>
      <c r="C14" s="169"/>
      <c r="D14" s="169"/>
      <c r="E14" s="169"/>
      <c r="F14" s="219"/>
      <c r="G14" s="155">
        <f>SUM(G5:G13)</f>
        <v>0</v>
      </c>
      <c r="H14" s="203">
        <f t="shared" ref="H14:N14" si="6">SUM(H5:H13)</f>
        <v>0</v>
      </c>
      <c r="I14" s="155">
        <f t="shared" si="6"/>
        <v>0</v>
      </c>
      <c r="J14" s="155">
        <f t="shared" si="6"/>
        <v>0</v>
      </c>
      <c r="K14" s="176">
        <f t="shared" si="6"/>
        <v>0</v>
      </c>
      <c r="L14" s="155">
        <f t="shared" si="6"/>
        <v>0</v>
      </c>
      <c r="M14" s="155">
        <f t="shared" si="6"/>
        <v>0</v>
      </c>
      <c r="N14" s="245">
        <f t="shared" si="6"/>
        <v>0</v>
      </c>
      <c r="O14" s="216"/>
      <c r="U14" s="221"/>
    </row>
    <row r="15" spans="1:25">
      <c r="A15" s="298"/>
      <c r="G15" s="1155" t="s">
        <v>595</v>
      </c>
      <c r="H15" s="1155"/>
      <c r="I15" s="1155"/>
      <c r="J15" s="1155"/>
    </row>
    <row r="16" spans="1:25" ht="27" customHeight="1">
      <c r="A16" s="1153" t="s">
        <v>436</v>
      </c>
      <c r="B16" s="1153"/>
      <c r="C16" s="1153"/>
      <c r="D16" s="1153"/>
    </row>
    <row r="17" spans="1:21" ht="54">
      <c r="A17" s="213" t="s">
        <v>461</v>
      </c>
      <c r="B17" s="212" t="s">
        <v>429</v>
      </c>
      <c r="C17" s="213" t="s">
        <v>430</v>
      </c>
      <c r="D17" s="220" t="s">
        <v>460</v>
      </c>
      <c r="E17" s="220" t="s">
        <v>473</v>
      </c>
      <c r="F17" s="218" t="s">
        <v>431</v>
      </c>
      <c r="G17" s="214" t="s">
        <v>432</v>
      </c>
      <c r="H17" s="215" t="s">
        <v>433</v>
      </c>
      <c r="I17" s="213" t="s">
        <v>446</v>
      </c>
      <c r="J17" s="213" t="s">
        <v>447</v>
      </c>
      <c r="K17" s="213" t="s">
        <v>448</v>
      </c>
      <c r="L17" s="213" t="s">
        <v>449</v>
      </c>
      <c r="M17" s="213" t="s">
        <v>450</v>
      </c>
      <c r="N17" s="213" t="s">
        <v>451</v>
      </c>
    </row>
    <row r="18" spans="1:21" ht="18" customHeight="1">
      <c r="A18" s="299"/>
      <c r="B18" s="229"/>
      <c r="C18" s="162"/>
      <c r="D18" s="249"/>
      <c r="E18" s="246"/>
      <c r="F18" s="226" t="str">
        <f>IF(OR($H$2="○",D18="○"),1/2,IF(AND($H$2="",D18="✕"),1/3,""))</f>
        <v/>
      </c>
      <c r="G18" s="163"/>
      <c r="H18" s="201"/>
      <c r="I18" s="164">
        <f t="shared" ref="I18:I26" si="7">G18-H18</f>
        <v>0</v>
      </c>
      <c r="J18" s="163"/>
      <c r="K18" s="174"/>
      <c r="L18" s="164">
        <f>MIN(J18,K18)</f>
        <v>0</v>
      </c>
      <c r="M18" s="164">
        <f>MIN(I18,L18)</f>
        <v>0</v>
      </c>
      <c r="N18" s="155" t="str">
        <f t="shared" ref="N18:N26" si="8">IFERROR(ROUNDDOWN(M18*F18,-3),"")</f>
        <v/>
      </c>
      <c r="P18" s="159" t="b">
        <f>'【別紙1-3】企業間連携の概要'!CK18</f>
        <v>0</v>
      </c>
      <c r="Q18" s="159" t="str">
        <f t="shared" ref="Q18:Q26" si="9">B18&amp;"の中小企業該当"</f>
        <v>の中小企業該当</v>
      </c>
      <c r="U18" s="221"/>
    </row>
    <row r="19" spans="1:21" ht="18" customHeight="1">
      <c r="A19" s="299"/>
      <c r="B19" s="229"/>
      <c r="C19" s="162"/>
      <c r="D19" s="249"/>
      <c r="E19" s="247"/>
      <c r="F19" s="226" t="str">
        <f t="shared" ref="F19:F26" si="10">IF(OR($H$2="○",D19="○"),1/2,IF(AND($H$2="",D19="✕"),1/3,""))</f>
        <v/>
      </c>
      <c r="G19" s="163"/>
      <c r="H19" s="201"/>
      <c r="I19" s="164">
        <f t="shared" si="7"/>
        <v>0</v>
      </c>
      <c r="J19" s="163"/>
      <c r="K19" s="174"/>
      <c r="L19" s="164">
        <f t="shared" ref="L19:L26" si="11">MIN(J19,K19)</f>
        <v>0</v>
      </c>
      <c r="M19" s="164">
        <f>MIN(I19,L19)</f>
        <v>0</v>
      </c>
      <c r="N19" s="155" t="str">
        <f t="shared" si="8"/>
        <v/>
      </c>
      <c r="P19" s="159" t="b">
        <f>'【別紙1-3】企業間連携の概要'!CK19</f>
        <v>0</v>
      </c>
      <c r="Q19" s="159" t="str">
        <f t="shared" si="9"/>
        <v>の中小企業該当</v>
      </c>
      <c r="U19" s="221"/>
    </row>
    <row r="20" spans="1:21" ht="18" customHeight="1">
      <c r="A20" s="299"/>
      <c r="B20" s="229"/>
      <c r="C20" s="162"/>
      <c r="D20" s="249"/>
      <c r="E20" s="247"/>
      <c r="F20" s="226" t="str">
        <f t="shared" si="10"/>
        <v/>
      </c>
      <c r="G20" s="163"/>
      <c r="H20" s="201"/>
      <c r="I20" s="164">
        <f t="shared" si="7"/>
        <v>0</v>
      </c>
      <c r="J20" s="163"/>
      <c r="K20" s="174"/>
      <c r="L20" s="164">
        <f t="shared" si="11"/>
        <v>0</v>
      </c>
      <c r="M20" s="164">
        <f t="shared" ref="M20:M26" si="12">MIN(I20,L20)</f>
        <v>0</v>
      </c>
      <c r="N20" s="155" t="str">
        <f t="shared" si="8"/>
        <v/>
      </c>
      <c r="P20" s="159" t="b">
        <f>'【別紙1-3】企業間連携の概要'!CK20</f>
        <v>0</v>
      </c>
      <c r="Q20" s="159" t="str">
        <f t="shared" si="9"/>
        <v>の中小企業該当</v>
      </c>
      <c r="U20" s="221"/>
    </row>
    <row r="21" spans="1:21" ht="18" customHeight="1">
      <c r="A21" s="299"/>
      <c r="B21" s="229"/>
      <c r="C21" s="162"/>
      <c r="D21" s="249"/>
      <c r="E21" s="247"/>
      <c r="F21" s="226" t="str">
        <f t="shared" si="10"/>
        <v/>
      </c>
      <c r="G21" s="163"/>
      <c r="H21" s="201"/>
      <c r="I21" s="164">
        <f t="shared" si="7"/>
        <v>0</v>
      </c>
      <c r="J21" s="163"/>
      <c r="K21" s="174"/>
      <c r="L21" s="164">
        <f t="shared" si="11"/>
        <v>0</v>
      </c>
      <c r="M21" s="164">
        <f t="shared" si="12"/>
        <v>0</v>
      </c>
      <c r="N21" s="155" t="str">
        <f t="shared" si="8"/>
        <v/>
      </c>
      <c r="P21" s="159" t="b">
        <f>'【別紙1-3】企業間連携の概要'!CK21</f>
        <v>0</v>
      </c>
      <c r="Q21" s="159" t="str">
        <f t="shared" si="9"/>
        <v>の中小企業該当</v>
      </c>
      <c r="U21" s="221"/>
    </row>
    <row r="22" spans="1:21" ht="18" customHeight="1">
      <c r="A22" s="299"/>
      <c r="B22" s="229"/>
      <c r="C22" s="162"/>
      <c r="D22" s="249"/>
      <c r="E22" s="247"/>
      <c r="F22" s="226" t="str">
        <f t="shared" si="10"/>
        <v/>
      </c>
      <c r="G22" s="163"/>
      <c r="H22" s="201"/>
      <c r="I22" s="164">
        <f t="shared" si="7"/>
        <v>0</v>
      </c>
      <c r="J22" s="163"/>
      <c r="K22" s="174"/>
      <c r="L22" s="164">
        <f t="shared" si="11"/>
        <v>0</v>
      </c>
      <c r="M22" s="164">
        <f t="shared" si="12"/>
        <v>0</v>
      </c>
      <c r="N22" s="155" t="str">
        <f t="shared" si="8"/>
        <v/>
      </c>
      <c r="P22" s="159" t="b">
        <f>'【別紙1-3】企業間連携の概要'!CK22</f>
        <v>0</v>
      </c>
      <c r="Q22" s="159" t="str">
        <f t="shared" si="9"/>
        <v>の中小企業該当</v>
      </c>
      <c r="U22" s="221"/>
    </row>
    <row r="23" spans="1:21" ht="18" customHeight="1">
      <c r="A23" s="299"/>
      <c r="B23" s="229"/>
      <c r="C23" s="162"/>
      <c r="D23" s="249"/>
      <c r="E23" s="247"/>
      <c r="F23" s="226" t="str">
        <f t="shared" si="10"/>
        <v/>
      </c>
      <c r="G23" s="163"/>
      <c r="H23" s="201"/>
      <c r="I23" s="164">
        <f t="shared" si="7"/>
        <v>0</v>
      </c>
      <c r="J23" s="163"/>
      <c r="K23" s="174"/>
      <c r="L23" s="164">
        <f t="shared" si="11"/>
        <v>0</v>
      </c>
      <c r="M23" s="164">
        <f t="shared" si="12"/>
        <v>0</v>
      </c>
      <c r="N23" s="155" t="str">
        <f t="shared" si="8"/>
        <v/>
      </c>
      <c r="P23" s="159" t="b">
        <f>'【別紙1-3】企業間連携の概要'!CK23</f>
        <v>0</v>
      </c>
      <c r="Q23" s="159" t="str">
        <f t="shared" si="9"/>
        <v>の中小企業該当</v>
      </c>
      <c r="U23" s="221"/>
    </row>
    <row r="24" spans="1:21" ht="18" customHeight="1">
      <c r="A24" s="299"/>
      <c r="B24" s="229"/>
      <c r="C24" s="162"/>
      <c r="D24" s="249"/>
      <c r="E24" s="247"/>
      <c r="F24" s="226" t="str">
        <f t="shared" si="10"/>
        <v/>
      </c>
      <c r="G24" s="163"/>
      <c r="H24" s="201"/>
      <c r="I24" s="164">
        <f t="shared" si="7"/>
        <v>0</v>
      </c>
      <c r="J24" s="163"/>
      <c r="K24" s="174"/>
      <c r="L24" s="164">
        <f t="shared" si="11"/>
        <v>0</v>
      </c>
      <c r="M24" s="164">
        <f t="shared" si="12"/>
        <v>0</v>
      </c>
      <c r="N24" s="155" t="str">
        <f t="shared" si="8"/>
        <v/>
      </c>
      <c r="P24" s="159" t="b">
        <f>'【別紙1-3】企業間連携の概要'!CK24</f>
        <v>0</v>
      </c>
      <c r="Q24" s="159" t="str">
        <f t="shared" si="9"/>
        <v>の中小企業該当</v>
      </c>
      <c r="U24" s="221"/>
    </row>
    <row r="25" spans="1:21" ht="18" customHeight="1">
      <c r="A25" s="299"/>
      <c r="B25" s="229"/>
      <c r="C25" s="162"/>
      <c r="D25" s="249"/>
      <c r="E25" s="247"/>
      <c r="F25" s="226" t="str">
        <f t="shared" si="10"/>
        <v/>
      </c>
      <c r="G25" s="163"/>
      <c r="H25" s="201"/>
      <c r="I25" s="164">
        <f t="shared" si="7"/>
        <v>0</v>
      </c>
      <c r="J25" s="163"/>
      <c r="K25" s="174"/>
      <c r="L25" s="164">
        <f t="shared" si="11"/>
        <v>0</v>
      </c>
      <c r="M25" s="164">
        <f t="shared" si="12"/>
        <v>0</v>
      </c>
      <c r="N25" s="155" t="str">
        <f t="shared" si="8"/>
        <v/>
      </c>
      <c r="P25" s="159" t="b">
        <f>'【別紙1-3】企業間連携の概要'!CK25</f>
        <v>0</v>
      </c>
      <c r="Q25" s="159" t="str">
        <f t="shared" si="9"/>
        <v>の中小企業該当</v>
      </c>
      <c r="U25" s="221"/>
    </row>
    <row r="26" spans="1:21" ht="18" customHeight="1" thickBot="1">
      <c r="A26" s="300"/>
      <c r="B26" s="229"/>
      <c r="C26" s="166"/>
      <c r="D26" s="250"/>
      <c r="E26" s="248"/>
      <c r="F26" s="227" t="str">
        <f t="shared" si="10"/>
        <v/>
      </c>
      <c r="G26" s="167"/>
      <c r="H26" s="202"/>
      <c r="I26" s="168">
        <f t="shared" si="7"/>
        <v>0</v>
      </c>
      <c r="J26" s="167"/>
      <c r="K26" s="175"/>
      <c r="L26" s="168">
        <f t="shared" si="11"/>
        <v>0</v>
      </c>
      <c r="M26" s="168">
        <f t="shared" si="12"/>
        <v>0</v>
      </c>
      <c r="N26" s="168" t="str">
        <f t="shared" si="8"/>
        <v/>
      </c>
      <c r="P26" s="159" t="b">
        <f>'【別紙1-3】企業間連携の概要'!CK26</f>
        <v>0</v>
      </c>
      <c r="Q26" s="159" t="str">
        <f t="shared" si="9"/>
        <v>の中小企業該当</v>
      </c>
      <c r="U26" s="221"/>
    </row>
    <row r="27" spans="1:21" ht="18" customHeight="1" thickTop="1">
      <c r="A27" s="301" t="s">
        <v>434</v>
      </c>
      <c r="B27" s="170"/>
      <c r="C27" s="169"/>
      <c r="D27" s="169"/>
      <c r="E27" s="169"/>
      <c r="F27" s="219"/>
      <c r="G27" s="155">
        <f>SUM(G18:G26)</f>
        <v>0</v>
      </c>
      <c r="H27" s="203">
        <f>SUM(H18:H26)</f>
        <v>0</v>
      </c>
      <c r="I27" s="155">
        <f t="shared" ref="I27:J27" si="13">SUM(I18:I26)</f>
        <v>0</v>
      </c>
      <c r="J27" s="155">
        <f t="shared" si="13"/>
        <v>0</v>
      </c>
      <c r="K27" s="176">
        <f>SUM(K18:K26)</f>
        <v>0</v>
      </c>
      <c r="L27" s="155">
        <f t="shared" ref="L27:N27" si="14">SUM(L18:L26)</f>
        <v>0</v>
      </c>
      <c r="M27" s="155">
        <f t="shared" si="14"/>
        <v>0</v>
      </c>
      <c r="N27" s="155">
        <f t="shared" si="14"/>
        <v>0</v>
      </c>
      <c r="U27" s="221"/>
    </row>
    <row r="28" spans="1:21">
      <c r="A28" s="298"/>
      <c r="G28" s="1155" t="s">
        <v>595</v>
      </c>
      <c r="H28" s="1155"/>
      <c r="I28" s="1155"/>
      <c r="J28" s="1155"/>
      <c r="K28" s="173"/>
      <c r="L28" s="173"/>
      <c r="M28" s="173"/>
      <c r="N28" s="173"/>
      <c r="U28" s="221"/>
    </row>
    <row r="29" spans="1:21" ht="27" customHeight="1">
      <c r="A29" s="1153" t="s">
        <v>437</v>
      </c>
      <c r="B29" s="1153"/>
      <c r="C29" s="1153"/>
      <c r="D29" s="1153"/>
    </row>
    <row r="30" spans="1:21" ht="54">
      <c r="A30" s="213" t="s">
        <v>461</v>
      </c>
      <c r="B30" s="212" t="s">
        <v>429</v>
      </c>
      <c r="C30" s="213" t="s">
        <v>430</v>
      </c>
      <c r="D30" s="220" t="s">
        <v>460</v>
      </c>
      <c r="E30" s="220"/>
      <c r="F30" s="218" t="s">
        <v>431</v>
      </c>
      <c r="G30" s="214" t="s">
        <v>432</v>
      </c>
      <c r="H30" s="215" t="s">
        <v>433</v>
      </c>
      <c r="I30" s="213" t="s">
        <v>446</v>
      </c>
      <c r="J30" s="213" t="s">
        <v>447</v>
      </c>
      <c r="K30" s="213" t="s">
        <v>448</v>
      </c>
      <c r="L30" s="213" t="s">
        <v>449</v>
      </c>
      <c r="M30" s="213" t="s">
        <v>450</v>
      </c>
      <c r="N30" s="213" t="s">
        <v>451</v>
      </c>
    </row>
    <row r="31" spans="1:21" ht="18" customHeight="1">
      <c r="A31" s="299"/>
      <c r="B31" s="229"/>
      <c r="C31" s="162"/>
      <c r="D31" s="249"/>
      <c r="E31" s="246"/>
      <c r="F31" s="226" t="str">
        <f>IF(OR($H$2="○",D31="○"),1/2,IF(AND($H$2="",D31="✕"),1/3,""))</f>
        <v/>
      </c>
      <c r="G31" s="163"/>
      <c r="H31" s="201"/>
      <c r="I31" s="164">
        <f t="shared" ref="I31:I39" si="15">G31-H31</f>
        <v>0</v>
      </c>
      <c r="J31" s="163"/>
      <c r="K31" s="174"/>
      <c r="L31" s="164">
        <f>MIN(J31,K31)</f>
        <v>0</v>
      </c>
      <c r="M31" s="164">
        <f>MIN(I31,L31)</f>
        <v>0</v>
      </c>
      <c r="N31" s="164" t="str">
        <f t="shared" ref="N31:N39" si="16">IFERROR(ROUNDDOWN(M31*F31,-3),"")</f>
        <v/>
      </c>
      <c r="P31" s="159" t="b">
        <f>'【別紙1-3】企業間連携の概要'!CK18</f>
        <v>0</v>
      </c>
      <c r="Q31" s="159" t="str">
        <f t="shared" ref="Q31:Q39" si="17">B31&amp;"の中小企業該当"</f>
        <v>の中小企業該当</v>
      </c>
      <c r="U31" s="221"/>
    </row>
    <row r="32" spans="1:21" ht="18" customHeight="1">
      <c r="A32" s="299"/>
      <c r="B32" s="229"/>
      <c r="C32" s="162"/>
      <c r="D32" s="249"/>
      <c r="E32" s="247"/>
      <c r="F32" s="226" t="str">
        <f t="shared" ref="F32:F39" si="18">IF(OR($H$2="○",D32="○"),1/2,IF(AND($H$2="",D32="✕"),1/3,""))</f>
        <v/>
      </c>
      <c r="G32" s="163"/>
      <c r="H32" s="201"/>
      <c r="I32" s="164">
        <f t="shared" si="15"/>
        <v>0</v>
      </c>
      <c r="J32" s="163"/>
      <c r="K32" s="174"/>
      <c r="L32" s="164">
        <f t="shared" ref="L32:L39" si="19">MIN(J32,K32)</f>
        <v>0</v>
      </c>
      <c r="M32" s="164">
        <f>MIN(I32,L32)</f>
        <v>0</v>
      </c>
      <c r="N32" s="164" t="str">
        <f t="shared" si="16"/>
        <v/>
      </c>
      <c r="P32" s="159" t="b">
        <f>'【別紙1-3】企業間連携の概要'!CK19</f>
        <v>0</v>
      </c>
      <c r="Q32" s="159" t="str">
        <f t="shared" si="17"/>
        <v>の中小企業該当</v>
      </c>
      <c r="U32" s="221"/>
    </row>
    <row r="33" spans="1:21" ht="18" customHeight="1">
      <c r="A33" s="299"/>
      <c r="B33" s="229"/>
      <c r="C33" s="162"/>
      <c r="D33" s="249"/>
      <c r="E33" s="247"/>
      <c r="F33" s="226" t="str">
        <f t="shared" si="18"/>
        <v/>
      </c>
      <c r="G33" s="163"/>
      <c r="H33" s="201"/>
      <c r="I33" s="164">
        <f t="shared" si="15"/>
        <v>0</v>
      </c>
      <c r="J33" s="163"/>
      <c r="K33" s="174"/>
      <c r="L33" s="164">
        <f t="shared" si="19"/>
        <v>0</v>
      </c>
      <c r="M33" s="164">
        <f t="shared" ref="M33:M39" si="20">MIN(I33,L33)</f>
        <v>0</v>
      </c>
      <c r="N33" s="164" t="str">
        <f t="shared" si="16"/>
        <v/>
      </c>
      <c r="P33" s="159" t="b">
        <f>'【別紙1-3】企業間連携の概要'!CK20</f>
        <v>0</v>
      </c>
      <c r="Q33" s="159" t="str">
        <f t="shared" si="17"/>
        <v>の中小企業該当</v>
      </c>
      <c r="U33" s="221"/>
    </row>
    <row r="34" spans="1:21" ht="18" customHeight="1">
      <c r="A34" s="299"/>
      <c r="B34" s="229"/>
      <c r="C34" s="162" t="str">
        <f>IFERROR(IF(VLOOKUP(B34,'【別紙1-3】企業間連携の概要'!$CJ$18:$CL$26,2,0),"○",""),"")</f>
        <v/>
      </c>
      <c r="D34" s="249"/>
      <c r="E34" s="247"/>
      <c r="F34" s="226" t="str">
        <f t="shared" si="18"/>
        <v/>
      </c>
      <c r="G34" s="163"/>
      <c r="H34" s="201"/>
      <c r="I34" s="164">
        <f t="shared" si="15"/>
        <v>0</v>
      </c>
      <c r="J34" s="163"/>
      <c r="K34" s="174"/>
      <c r="L34" s="164">
        <f t="shared" si="19"/>
        <v>0</v>
      </c>
      <c r="M34" s="164">
        <f t="shared" si="20"/>
        <v>0</v>
      </c>
      <c r="N34" s="164" t="str">
        <f t="shared" si="16"/>
        <v/>
      </c>
      <c r="P34" s="159" t="b">
        <f>'【別紙1-3】企業間連携の概要'!CK21</f>
        <v>0</v>
      </c>
      <c r="Q34" s="159" t="str">
        <f t="shared" si="17"/>
        <v>の中小企業該当</v>
      </c>
      <c r="U34" s="221"/>
    </row>
    <row r="35" spans="1:21" ht="18" customHeight="1">
      <c r="A35" s="299"/>
      <c r="B35" s="229"/>
      <c r="C35" s="162" t="str">
        <f>IFERROR(IF(VLOOKUP(B35,'【別紙1-3】企業間連携の概要'!$CJ$18:$CL$26,2,0),"○",""),"")</f>
        <v/>
      </c>
      <c r="D35" s="249"/>
      <c r="E35" s="247"/>
      <c r="F35" s="226" t="str">
        <f t="shared" si="18"/>
        <v/>
      </c>
      <c r="G35" s="163"/>
      <c r="H35" s="201"/>
      <c r="I35" s="164">
        <f t="shared" si="15"/>
        <v>0</v>
      </c>
      <c r="J35" s="163"/>
      <c r="K35" s="174"/>
      <c r="L35" s="164">
        <f>MIN(J35,K35)</f>
        <v>0</v>
      </c>
      <c r="M35" s="164">
        <f t="shared" si="20"/>
        <v>0</v>
      </c>
      <c r="N35" s="164" t="str">
        <f t="shared" si="16"/>
        <v/>
      </c>
      <c r="P35" s="159" t="b">
        <f>'【別紙1-3】企業間連携の概要'!CK22</f>
        <v>0</v>
      </c>
      <c r="Q35" s="159" t="str">
        <f t="shared" si="17"/>
        <v>の中小企業該当</v>
      </c>
      <c r="U35" s="221"/>
    </row>
    <row r="36" spans="1:21" ht="18" customHeight="1">
      <c r="A36" s="299"/>
      <c r="B36" s="229"/>
      <c r="C36" s="162" t="str">
        <f>IFERROR(IF(VLOOKUP(B36,'【別紙1-3】企業間連携の概要'!$CJ$18:$CL$26,2,0),"○",""),"")</f>
        <v/>
      </c>
      <c r="D36" s="249"/>
      <c r="E36" s="247"/>
      <c r="F36" s="226" t="str">
        <f t="shared" si="18"/>
        <v/>
      </c>
      <c r="G36" s="163"/>
      <c r="H36" s="201"/>
      <c r="I36" s="164">
        <f t="shared" si="15"/>
        <v>0</v>
      </c>
      <c r="J36" s="163"/>
      <c r="K36" s="174"/>
      <c r="L36" s="164">
        <f>MIN(J36,K36)</f>
        <v>0</v>
      </c>
      <c r="M36" s="164">
        <f t="shared" si="20"/>
        <v>0</v>
      </c>
      <c r="N36" s="164" t="str">
        <f t="shared" si="16"/>
        <v/>
      </c>
      <c r="P36" s="159" t="b">
        <f>'【別紙1-3】企業間連携の概要'!CK23</f>
        <v>0</v>
      </c>
      <c r="Q36" s="159" t="str">
        <f t="shared" si="17"/>
        <v>の中小企業該当</v>
      </c>
      <c r="U36" s="221"/>
    </row>
    <row r="37" spans="1:21" ht="18" customHeight="1">
      <c r="A37" s="299"/>
      <c r="B37" s="229"/>
      <c r="C37" s="162" t="str">
        <f>IFERROR(IF(VLOOKUP(B37,'【別紙1-3】企業間連携の概要'!$CJ$18:$CL$26,2,0),"○",""),"")</f>
        <v/>
      </c>
      <c r="D37" s="249"/>
      <c r="E37" s="247"/>
      <c r="F37" s="226" t="str">
        <f t="shared" si="18"/>
        <v/>
      </c>
      <c r="G37" s="163"/>
      <c r="H37" s="201"/>
      <c r="I37" s="164">
        <f t="shared" si="15"/>
        <v>0</v>
      </c>
      <c r="J37" s="163"/>
      <c r="K37" s="174"/>
      <c r="L37" s="164">
        <f t="shared" ref="L37" si="21">MIN(J37,K37)</f>
        <v>0</v>
      </c>
      <c r="M37" s="164">
        <f t="shared" si="20"/>
        <v>0</v>
      </c>
      <c r="N37" s="164" t="str">
        <f t="shared" si="16"/>
        <v/>
      </c>
      <c r="P37" s="159" t="b">
        <f>'【別紙1-3】企業間連携の概要'!CK24</f>
        <v>0</v>
      </c>
      <c r="Q37" s="159" t="str">
        <f t="shared" si="17"/>
        <v>の中小企業該当</v>
      </c>
      <c r="U37" s="221"/>
    </row>
    <row r="38" spans="1:21" ht="18" customHeight="1">
      <c r="A38" s="299"/>
      <c r="B38" s="229"/>
      <c r="C38" s="162" t="str">
        <f>IFERROR(IF(VLOOKUP(B38,'【別紙1-3】企業間連携の概要'!$CJ$18:$CL$26,2,0),"○",""),"")</f>
        <v/>
      </c>
      <c r="D38" s="249"/>
      <c r="E38" s="247"/>
      <c r="F38" s="226" t="str">
        <f t="shared" si="18"/>
        <v/>
      </c>
      <c r="G38" s="163"/>
      <c r="H38" s="201"/>
      <c r="I38" s="164">
        <f t="shared" si="15"/>
        <v>0</v>
      </c>
      <c r="J38" s="163"/>
      <c r="K38" s="174"/>
      <c r="L38" s="164">
        <f t="shared" si="19"/>
        <v>0</v>
      </c>
      <c r="M38" s="164">
        <f t="shared" si="20"/>
        <v>0</v>
      </c>
      <c r="N38" s="164" t="str">
        <f t="shared" si="16"/>
        <v/>
      </c>
      <c r="P38" s="159" t="b">
        <f>'【別紙1-3】企業間連携の概要'!CK25</f>
        <v>0</v>
      </c>
      <c r="Q38" s="159" t="str">
        <f t="shared" si="17"/>
        <v>の中小企業該当</v>
      </c>
      <c r="U38" s="221"/>
    </row>
    <row r="39" spans="1:21" ht="18" customHeight="1" thickBot="1">
      <c r="A39" s="300"/>
      <c r="B39" s="230"/>
      <c r="C39" s="166" t="str">
        <f>IFERROR(IF(VLOOKUP(B39,'【別紙1-3】企業間連携の概要'!$CJ$18:$CL$26,2,0),"○",""),"")</f>
        <v/>
      </c>
      <c r="D39" s="250"/>
      <c r="E39" s="248"/>
      <c r="F39" s="227" t="str">
        <f t="shared" si="18"/>
        <v/>
      </c>
      <c r="G39" s="167"/>
      <c r="H39" s="202"/>
      <c r="I39" s="168">
        <f t="shared" si="15"/>
        <v>0</v>
      </c>
      <c r="J39" s="167"/>
      <c r="K39" s="175"/>
      <c r="L39" s="168">
        <f t="shared" si="19"/>
        <v>0</v>
      </c>
      <c r="M39" s="168">
        <f t="shared" si="20"/>
        <v>0</v>
      </c>
      <c r="N39" s="168" t="str">
        <f t="shared" si="16"/>
        <v/>
      </c>
      <c r="P39" s="159" t="b">
        <f>'【別紙1-3】企業間連携の概要'!CK26</f>
        <v>0</v>
      </c>
      <c r="Q39" s="159" t="str">
        <f t="shared" si="17"/>
        <v>の中小企業該当</v>
      </c>
      <c r="U39" s="221"/>
    </row>
    <row r="40" spans="1:21" ht="18" customHeight="1" thickTop="1">
      <c r="A40" s="301" t="s">
        <v>434</v>
      </c>
      <c r="B40" s="170"/>
      <c r="C40" s="169"/>
      <c r="D40" s="169"/>
      <c r="E40" s="169"/>
      <c r="F40" s="219"/>
      <c r="G40" s="155">
        <f>SUM(G31:G39)</f>
        <v>0</v>
      </c>
      <c r="H40" s="203">
        <f t="shared" ref="H40:J40" si="22">SUM(H31:H39)</f>
        <v>0</v>
      </c>
      <c r="I40" s="155">
        <f t="shared" si="22"/>
        <v>0</v>
      </c>
      <c r="J40" s="155">
        <f t="shared" si="22"/>
        <v>0</v>
      </c>
      <c r="K40" s="176">
        <f>SUM(K31:K39)</f>
        <v>0</v>
      </c>
      <c r="L40" s="155">
        <f t="shared" ref="L40:N40" si="23">SUM(L31:L39)</f>
        <v>0</v>
      </c>
      <c r="M40" s="155">
        <f t="shared" si="23"/>
        <v>0</v>
      </c>
      <c r="N40" s="155">
        <f t="shared" si="23"/>
        <v>0</v>
      </c>
      <c r="U40" s="221"/>
    </row>
    <row r="41" spans="1:21">
      <c r="A41" s="298"/>
      <c r="G41" s="1155" t="s">
        <v>595</v>
      </c>
      <c r="H41" s="1155"/>
      <c r="I41" s="1155"/>
      <c r="J41" s="1155"/>
      <c r="K41" s="172"/>
      <c r="L41" s="172"/>
      <c r="M41" s="172"/>
      <c r="N41" s="172"/>
    </row>
    <row r="42" spans="1:21" ht="54" customHeight="1">
      <c r="A42" s="1153" t="s">
        <v>438</v>
      </c>
      <c r="B42" s="1153"/>
      <c r="C42" s="1153"/>
      <c r="D42" s="1153"/>
      <c r="E42" s="1153"/>
      <c r="F42" s="1153"/>
      <c r="G42" s="1153"/>
    </row>
    <row r="43" spans="1:21" ht="56.25" customHeight="1">
      <c r="A43" s="213" t="s">
        <v>461</v>
      </c>
      <c r="B43" s="212" t="s">
        <v>429</v>
      </c>
      <c r="C43" s="213" t="s">
        <v>430</v>
      </c>
      <c r="D43" s="220" t="s">
        <v>460</v>
      </c>
      <c r="E43" s="220"/>
      <c r="F43" s="218" t="s">
        <v>431</v>
      </c>
      <c r="G43" s="214" t="s">
        <v>432</v>
      </c>
      <c r="H43" s="215" t="s">
        <v>433</v>
      </c>
      <c r="I43" s="213" t="s">
        <v>446</v>
      </c>
      <c r="J43" s="213" t="s">
        <v>447</v>
      </c>
      <c r="K43" s="213" t="s">
        <v>448</v>
      </c>
      <c r="L43" s="213" t="s">
        <v>449</v>
      </c>
      <c r="M43" s="213" t="s">
        <v>450</v>
      </c>
      <c r="N43" s="213" t="s">
        <v>451</v>
      </c>
    </row>
    <row r="44" spans="1:21" ht="18" customHeight="1">
      <c r="A44" s="299"/>
      <c r="B44" s="229"/>
      <c r="C44" s="162"/>
      <c r="D44" s="249"/>
      <c r="E44" s="246"/>
      <c r="F44" s="226" t="str">
        <f>IF(OR($H$2="○",D44="○"),1/2,IF(AND($H$2="",D44="✕"),1/3,""))</f>
        <v/>
      </c>
      <c r="G44" s="164" t="str">
        <f>IF($A44="","",SUMIF($A$5:$A$39,$A44,G$5:G$39))</f>
        <v/>
      </c>
      <c r="H44" s="206" t="str">
        <f>IF($A44="","",SUMIF($A$5:$A$39,$A44,H$5:H$39))</f>
        <v/>
      </c>
      <c r="I44" s="164" t="str">
        <f>IF($A44="","",SUMIF($A$5:$A$39,$A44,I$5:I$39))</f>
        <v/>
      </c>
      <c r="J44" s="164" t="str">
        <f>IF($A44="","",SUMIF($A$5:$A$39,$A44,J$5:J$39))</f>
        <v/>
      </c>
      <c r="K44" s="253"/>
      <c r="L44" s="164" t="str">
        <f>IF($A44="","",SUMIF($A$5:$A$39,$A44,L$5:L$39))</f>
        <v/>
      </c>
      <c r="M44" s="164" t="str">
        <f>IF($A44="","",SUMIF($A$5:$A$39,$A44,M$5:M$39))</f>
        <v/>
      </c>
      <c r="N44" s="164" t="str">
        <f>IF($A44="","",SUMIF($A$5:$A$39,$A44,N$5:N$39))</f>
        <v/>
      </c>
      <c r="P44" s="159" t="b">
        <f>'【別紙1-3】企業間連携の概要'!CK18</f>
        <v>0</v>
      </c>
      <c r="Q44" s="159" t="str">
        <f t="shared" ref="Q44:Q52" si="24">B44&amp;"の中小企業該当"</f>
        <v>の中小企業該当</v>
      </c>
      <c r="U44" s="221"/>
    </row>
    <row r="45" spans="1:21" ht="18" customHeight="1">
      <c r="A45" s="299"/>
      <c r="B45" s="229"/>
      <c r="C45" s="162"/>
      <c r="D45" s="249"/>
      <c r="E45" s="247"/>
      <c r="F45" s="226" t="str">
        <f t="shared" ref="F45:F52" si="25">IF(OR($H$2="○",D45="○"),1/2,IF(AND($H$2="",D45="✕"),1/3,""))</f>
        <v/>
      </c>
      <c r="G45" s="164" t="str">
        <f t="shared" ref="G45:J52" si="26">IF($A45="","",SUMIF($A$5:$A$39,$A45,G$5:G$39))</f>
        <v/>
      </c>
      <c r="H45" s="206" t="str">
        <f t="shared" si="26"/>
        <v/>
      </c>
      <c r="I45" s="164" t="str">
        <f t="shared" si="26"/>
        <v/>
      </c>
      <c r="J45" s="164" t="str">
        <f t="shared" si="26"/>
        <v/>
      </c>
      <c r="K45" s="253"/>
      <c r="L45" s="164" t="str">
        <f t="shared" ref="L45:N52" si="27">IF($A45="","",SUMIF($A$5:$A$39,$A45,L$5:L$39))</f>
        <v/>
      </c>
      <c r="M45" s="164" t="str">
        <f t="shared" si="27"/>
        <v/>
      </c>
      <c r="N45" s="164" t="str">
        <f t="shared" si="27"/>
        <v/>
      </c>
      <c r="P45" s="159" t="b">
        <f>'【別紙1-3】企業間連携の概要'!CK19</f>
        <v>0</v>
      </c>
      <c r="Q45" s="159" t="str">
        <f t="shared" si="24"/>
        <v>の中小企業該当</v>
      </c>
      <c r="U45" s="221"/>
    </row>
    <row r="46" spans="1:21" ht="18" customHeight="1">
      <c r="A46" s="299"/>
      <c r="B46" s="229"/>
      <c r="C46" s="162"/>
      <c r="D46" s="249"/>
      <c r="E46" s="247"/>
      <c r="F46" s="226" t="str">
        <f t="shared" si="25"/>
        <v/>
      </c>
      <c r="G46" s="164" t="str">
        <f t="shared" si="26"/>
        <v/>
      </c>
      <c r="H46" s="206" t="str">
        <f t="shared" si="26"/>
        <v/>
      </c>
      <c r="I46" s="164" t="str">
        <f t="shared" si="26"/>
        <v/>
      </c>
      <c r="J46" s="164" t="str">
        <f t="shared" si="26"/>
        <v/>
      </c>
      <c r="K46" s="253"/>
      <c r="L46" s="164" t="str">
        <f t="shared" si="27"/>
        <v/>
      </c>
      <c r="M46" s="164" t="str">
        <f t="shared" si="27"/>
        <v/>
      </c>
      <c r="N46" s="164" t="str">
        <f t="shared" si="27"/>
        <v/>
      </c>
      <c r="P46" s="159" t="b">
        <f>'【別紙1-3】企業間連携の概要'!CK20</f>
        <v>0</v>
      </c>
      <c r="Q46" s="159" t="str">
        <f t="shared" si="24"/>
        <v>の中小企業該当</v>
      </c>
      <c r="U46" s="221"/>
    </row>
    <row r="47" spans="1:21" ht="18" customHeight="1">
      <c r="A47" s="299"/>
      <c r="B47" s="229" t="str">
        <f>IF(OR('【別紙1-3】企業間連携の概要'!AM21="", '【別紙1-3】企業間連携の概要'!AM21=0), "",'【別紙1-3】企業間連携の概要'!AM21)</f>
        <v/>
      </c>
      <c r="C47" s="162"/>
      <c r="D47" s="249"/>
      <c r="E47" s="247"/>
      <c r="F47" s="226" t="str">
        <f t="shared" si="25"/>
        <v/>
      </c>
      <c r="G47" s="164" t="str">
        <f t="shared" si="26"/>
        <v/>
      </c>
      <c r="H47" s="206" t="str">
        <f t="shared" si="26"/>
        <v/>
      </c>
      <c r="I47" s="164" t="str">
        <f t="shared" si="26"/>
        <v/>
      </c>
      <c r="J47" s="164" t="str">
        <f t="shared" si="26"/>
        <v/>
      </c>
      <c r="K47" s="253"/>
      <c r="L47" s="164" t="str">
        <f t="shared" si="27"/>
        <v/>
      </c>
      <c r="M47" s="164" t="str">
        <f t="shared" si="27"/>
        <v/>
      </c>
      <c r="N47" s="164" t="str">
        <f t="shared" si="27"/>
        <v/>
      </c>
      <c r="P47" s="159" t="b">
        <f>'【別紙1-3】企業間連携の概要'!CK21</f>
        <v>0</v>
      </c>
      <c r="Q47" s="159" t="str">
        <f t="shared" si="24"/>
        <v>の中小企業該当</v>
      </c>
      <c r="U47" s="221"/>
    </row>
    <row r="48" spans="1:21" ht="18" customHeight="1">
      <c r="A48" s="299"/>
      <c r="B48" s="229" t="str">
        <f>IF(OR('【別紙1-3】企業間連携の概要'!AM22="", '【別紙1-3】企業間連携の概要'!AM22=0), "",'【別紙1-3】企業間連携の概要'!AM22)</f>
        <v/>
      </c>
      <c r="C48" s="162"/>
      <c r="D48" s="249"/>
      <c r="E48" s="247"/>
      <c r="F48" s="226" t="str">
        <f t="shared" si="25"/>
        <v/>
      </c>
      <c r="G48" s="164" t="str">
        <f t="shared" si="26"/>
        <v/>
      </c>
      <c r="H48" s="206" t="str">
        <f t="shared" si="26"/>
        <v/>
      </c>
      <c r="I48" s="164" t="str">
        <f t="shared" si="26"/>
        <v/>
      </c>
      <c r="J48" s="164" t="str">
        <f t="shared" si="26"/>
        <v/>
      </c>
      <c r="K48" s="253"/>
      <c r="L48" s="164" t="str">
        <f t="shared" si="27"/>
        <v/>
      </c>
      <c r="M48" s="164" t="str">
        <f t="shared" si="27"/>
        <v/>
      </c>
      <c r="N48" s="164" t="str">
        <f t="shared" si="27"/>
        <v/>
      </c>
      <c r="P48" s="159" t="b">
        <f>'【別紙1-3】企業間連携の概要'!CK22</f>
        <v>0</v>
      </c>
      <c r="Q48" s="159" t="str">
        <f t="shared" si="24"/>
        <v>の中小企業該当</v>
      </c>
      <c r="U48" s="221"/>
    </row>
    <row r="49" spans="1:21" ht="18" customHeight="1">
      <c r="A49" s="299"/>
      <c r="B49" s="229" t="str">
        <f>IF(OR('【別紙1-3】企業間連携の概要'!AM23="", '【別紙1-3】企業間連携の概要'!AM23=0), "",'【別紙1-3】企業間連携の概要'!AM23)</f>
        <v/>
      </c>
      <c r="C49" s="162"/>
      <c r="D49" s="249"/>
      <c r="E49" s="247"/>
      <c r="F49" s="226" t="str">
        <f t="shared" si="25"/>
        <v/>
      </c>
      <c r="G49" s="164" t="str">
        <f t="shared" si="26"/>
        <v/>
      </c>
      <c r="H49" s="206" t="str">
        <f t="shared" si="26"/>
        <v/>
      </c>
      <c r="I49" s="164" t="str">
        <f t="shared" si="26"/>
        <v/>
      </c>
      <c r="J49" s="164" t="str">
        <f t="shared" si="26"/>
        <v/>
      </c>
      <c r="K49" s="253"/>
      <c r="L49" s="164" t="str">
        <f t="shared" si="27"/>
        <v/>
      </c>
      <c r="M49" s="164" t="str">
        <f t="shared" si="27"/>
        <v/>
      </c>
      <c r="N49" s="164" t="str">
        <f t="shared" si="27"/>
        <v/>
      </c>
      <c r="P49" s="159" t="b">
        <f>'【別紙1-3】企業間連携の概要'!CK23</f>
        <v>0</v>
      </c>
      <c r="Q49" s="159" t="str">
        <f t="shared" si="24"/>
        <v>の中小企業該当</v>
      </c>
      <c r="U49" s="221"/>
    </row>
    <row r="50" spans="1:21" ht="18" customHeight="1">
      <c r="A50" s="299"/>
      <c r="B50" s="229" t="str">
        <f>IF(OR('【別紙1-3】企業間連携の概要'!AM24="", '【別紙1-3】企業間連携の概要'!AM24=0), "",'【別紙1-3】企業間連携の概要'!AM24)</f>
        <v/>
      </c>
      <c r="C50" s="162"/>
      <c r="D50" s="249"/>
      <c r="E50" s="247"/>
      <c r="F50" s="226" t="str">
        <f t="shared" si="25"/>
        <v/>
      </c>
      <c r="G50" s="164" t="str">
        <f t="shared" si="26"/>
        <v/>
      </c>
      <c r="H50" s="206" t="str">
        <f t="shared" si="26"/>
        <v/>
      </c>
      <c r="I50" s="164" t="str">
        <f t="shared" si="26"/>
        <v/>
      </c>
      <c r="J50" s="164" t="str">
        <f t="shared" si="26"/>
        <v/>
      </c>
      <c r="K50" s="253"/>
      <c r="L50" s="164" t="str">
        <f t="shared" si="27"/>
        <v/>
      </c>
      <c r="M50" s="164" t="str">
        <f t="shared" si="27"/>
        <v/>
      </c>
      <c r="N50" s="164" t="str">
        <f t="shared" si="27"/>
        <v/>
      </c>
      <c r="P50" s="159" t="b">
        <f>'【別紙1-3】企業間連携の概要'!CK24</f>
        <v>0</v>
      </c>
      <c r="Q50" s="159" t="str">
        <f t="shared" si="24"/>
        <v>の中小企業該当</v>
      </c>
      <c r="U50" s="221"/>
    </row>
    <row r="51" spans="1:21" ht="18" customHeight="1">
      <c r="A51" s="299"/>
      <c r="B51" s="229" t="str">
        <f>IF(OR('【別紙1-3】企業間連携の概要'!AM25="", '【別紙1-3】企業間連携の概要'!AM25=0), "",'【別紙1-3】企業間連携の概要'!AM25)</f>
        <v/>
      </c>
      <c r="C51" s="162"/>
      <c r="D51" s="249"/>
      <c r="E51" s="247"/>
      <c r="F51" s="226" t="str">
        <f t="shared" si="25"/>
        <v/>
      </c>
      <c r="G51" s="164" t="str">
        <f t="shared" si="26"/>
        <v/>
      </c>
      <c r="H51" s="206" t="str">
        <f t="shared" si="26"/>
        <v/>
      </c>
      <c r="I51" s="164" t="str">
        <f t="shared" si="26"/>
        <v/>
      </c>
      <c r="J51" s="164" t="str">
        <f t="shared" si="26"/>
        <v/>
      </c>
      <c r="K51" s="253"/>
      <c r="L51" s="164" t="str">
        <f t="shared" si="27"/>
        <v/>
      </c>
      <c r="M51" s="164" t="str">
        <f t="shared" si="27"/>
        <v/>
      </c>
      <c r="N51" s="164" t="str">
        <f t="shared" si="27"/>
        <v/>
      </c>
      <c r="P51" s="159" t="b">
        <f>'【別紙1-3】企業間連携の概要'!CK25</f>
        <v>0</v>
      </c>
      <c r="Q51" s="159" t="str">
        <f t="shared" si="24"/>
        <v>の中小企業該当</v>
      </c>
      <c r="U51" s="221"/>
    </row>
    <row r="52" spans="1:21" ht="18" customHeight="1" thickBot="1">
      <c r="A52" s="300"/>
      <c r="B52" s="230" t="str">
        <f>IF(OR('【別紙1-3】企業間連携の概要'!AM26="", '【別紙1-3】企業間連携の概要'!AM26=0), "",'【別紙1-3】企業間連携の概要'!AM26)</f>
        <v/>
      </c>
      <c r="C52" s="166"/>
      <c r="D52" s="250"/>
      <c r="E52" s="248"/>
      <c r="F52" s="227" t="str">
        <f t="shared" si="25"/>
        <v/>
      </c>
      <c r="G52" s="168" t="str">
        <f t="shared" si="26"/>
        <v/>
      </c>
      <c r="H52" s="207" t="str">
        <f t="shared" si="26"/>
        <v/>
      </c>
      <c r="I52" s="168" t="str">
        <f t="shared" si="26"/>
        <v/>
      </c>
      <c r="J52" s="168" t="str">
        <f t="shared" si="26"/>
        <v/>
      </c>
      <c r="K52" s="254"/>
      <c r="L52" s="168" t="str">
        <f t="shared" si="27"/>
        <v/>
      </c>
      <c r="M52" s="168" t="str">
        <f t="shared" si="27"/>
        <v/>
      </c>
      <c r="N52" s="168" t="str">
        <f t="shared" si="27"/>
        <v/>
      </c>
      <c r="P52" s="159" t="b">
        <f>'【別紙1-3】企業間連携の概要'!CK26</f>
        <v>0</v>
      </c>
      <c r="Q52" s="159" t="str">
        <f t="shared" si="24"/>
        <v>の中小企業該当</v>
      </c>
      <c r="U52" s="221"/>
    </row>
    <row r="53" spans="1:21" ht="18" customHeight="1" thickTop="1">
      <c r="A53" s="301" t="s">
        <v>434</v>
      </c>
      <c r="B53" s="170"/>
      <c r="C53" s="169"/>
      <c r="D53" s="169"/>
      <c r="E53" s="169"/>
      <c r="F53" s="219"/>
      <c r="G53" s="186">
        <f t="shared" ref="G53:N53" si="28">SUM(G44:G52)</f>
        <v>0</v>
      </c>
      <c r="H53" s="208">
        <f t="shared" si="28"/>
        <v>0</v>
      </c>
      <c r="I53" s="186">
        <f t="shared" si="28"/>
        <v>0</v>
      </c>
      <c r="J53" s="186">
        <f t="shared" si="28"/>
        <v>0</v>
      </c>
      <c r="K53" s="176">
        <f t="shared" si="28"/>
        <v>0</v>
      </c>
      <c r="L53" s="186">
        <f t="shared" si="28"/>
        <v>0</v>
      </c>
      <c r="M53" s="186">
        <f t="shared" si="28"/>
        <v>0</v>
      </c>
      <c r="N53" s="155">
        <f t="shared" si="28"/>
        <v>0</v>
      </c>
      <c r="U53" s="221"/>
    </row>
    <row r="54" spans="1:21">
      <c r="N54" s="171"/>
    </row>
  </sheetData>
  <sheetProtection algorithmName="SHA-512" hashValue="kG1aLrZrynJwhiGgtrVQ6z+kPI/dsvSvacJohklTcigSilbBMHeJK/kOQ3Tx1E0L6gJ0mZbB/t0PPCSJ0Yc7KQ==" saltValue="l/hPgWBTUDZOR8zWXHl08A==" spinCount="100000" sheet="1" objects="1" scenarios="1"/>
  <mergeCells count="9">
    <mergeCell ref="A42:G42"/>
    <mergeCell ref="A1:N1"/>
    <mergeCell ref="D2:F2"/>
    <mergeCell ref="G15:J15"/>
    <mergeCell ref="G28:J28"/>
    <mergeCell ref="G41:J41"/>
    <mergeCell ref="A3:D3"/>
    <mergeCell ref="A16:D16"/>
    <mergeCell ref="A29:D29"/>
  </mergeCells>
  <phoneticPr fontId="76"/>
  <dataValidations count="3">
    <dataValidation type="list" allowBlank="1" showInputMessage="1" showErrorMessage="1" sqref="D5:D13 D31:D39 D18:D26 D44:D52" xr:uid="{C942F6E9-9920-47CE-B126-9091EBBB5BB7}">
      <formula1>"○,✕"</formula1>
    </dataValidation>
    <dataValidation operator="lessThanOrEqual" allowBlank="1" showInputMessage="1" showErrorMessage="1" sqref="N5:N13 N18:N26" xr:uid="{A4225138-7131-4038-9253-E367AA70C9AC}"/>
    <dataValidation type="decimal" operator="lessThanOrEqual" allowBlank="1" showInputMessage="1" showErrorMessage="1" errorTitle="上限額" error="R5年度の補助金上限額は2億円です。" sqref="N41 N28" xr:uid="{8EBFFDDE-0056-42D4-89E8-D82BDE44F7A2}">
      <formula1>200000000</formula1>
    </dataValidation>
  </dataValidations>
  <pageMargins left="0.70866141732283472" right="0.70866141732283472" top="0.15748031496062992" bottom="0.15748031496062992" header="0.31496062992125984" footer="0.31496062992125984"/>
  <pageSetup paperSize="8" scale="82" fitToWidth="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257A-2E93-491A-96B6-479B62692248}">
  <sheetPr>
    <pageSetUpPr fitToPage="1"/>
  </sheetPr>
  <dimension ref="A1:Y54"/>
  <sheetViews>
    <sheetView showGridLines="0" workbookViewId="0">
      <selection sqref="A1:N1"/>
    </sheetView>
  </sheetViews>
  <sheetFormatPr defaultColWidth="8.625" defaultRowHeight="13.5"/>
  <cols>
    <col min="1" max="1" width="24.625" style="159" customWidth="1"/>
    <col min="2" max="2" width="29.25" style="160" hidden="1" customWidth="1"/>
    <col min="3" max="3" width="9.875" style="159" hidden="1" customWidth="1"/>
    <col min="4" max="4" width="9.875" style="159" customWidth="1"/>
    <col min="5" max="5" width="8.25" style="159" hidden="1" customWidth="1"/>
    <col min="6" max="6" width="8.625" style="217"/>
    <col min="7" max="7" width="18.625" style="159" customWidth="1"/>
    <col min="8" max="8" width="18.625" style="160" customWidth="1"/>
    <col min="9" max="14" width="18.625" style="159" customWidth="1"/>
    <col min="15" max="16" width="8.625" style="159" hidden="1" customWidth="1"/>
    <col min="17" max="17" width="12.125" style="159" hidden="1" customWidth="1"/>
    <col min="18" max="20" width="8.625" style="159" hidden="1" customWidth="1"/>
    <col min="21" max="21" width="8.625" style="159"/>
    <col min="22" max="22" width="11.625" style="159" bestFit="1" customWidth="1"/>
    <col min="23" max="16384" width="8.625" style="159"/>
  </cols>
  <sheetData>
    <row r="1" spans="1:25" ht="17.25">
      <c r="A1" s="978" t="s">
        <v>489</v>
      </c>
      <c r="B1" s="978"/>
      <c r="C1" s="978"/>
      <c r="D1" s="978"/>
      <c r="E1" s="978"/>
      <c r="F1" s="978"/>
      <c r="G1" s="978"/>
      <c r="H1" s="978"/>
      <c r="I1" s="978"/>
      <c r="J1" s="978"/>
      <c r="K1" s="978"/>
      <c r="L1" s="978"/>
      <c r="M1" s="978"/>
      <c r="N1" s="978"/>
      <c r="O1" s="156"/>
      <c r="P1" s="157"/>
      <c r="Q1" s="157"/>
      <c r="R1" s="157"/>
      <c r="S1" s="157"/>
      <c r="T1" s="157"/>
      <c r="U1" s="157"/>
      <c r="V1" s="158"/>
      <c r="W1" s="158"/>
      <c r="X1" s="158"/>
      <c r="Y1" s="158"/>
    </row>
    <row r="2" spans="1:25" ht="30" customHeight="1">
      <c r="A2" s="159" t="s">
        <v>498</v>
      </c>
      <c r="D2" s="1162" t="str">
        <f>【別紙2】補助対象経費計算書!B9</f>
        <v/>
      </c>
      <c r="E2" s="1162"/>
      <c r="F2" s="1162"/>
      <c r="G2" s="217" t="s">
        <v>592</v>
      </c>
      <c r="H2" s="295" t="str">
        <f>【別紙2】補助対象経費計算書!C9</f>
        <v/>
      </c>
      <c r="N2" s="179" t="s">
        <v>440</v>
      </c>
    </row>
    <row r="3" spans="1:25" ht="27" customHeight="1">
      <c r="A3" s="1153" t="s">
        <v>435</v>
      </c>
      <c r="B3" s="1153"/>
      <c r="C3" s="1153"/>
      <c r="D3" s="1153"/>
    </row>
    <row r="4" spans="1:25" ht="54">
      <c r="A4" s="213" t="s">
        <v>461</v>
      </c>
      <c r="B4" s="212" t="s">
        <v>429</v>
      </c>
      <c r="C4" s="213" t="s">
        <v>430</v>
      </c>
      <c r="D4" s="220" t="s">
        <v>460</v>
      </c>
      <c r="E4" s="220" t="s">
        <v>473</v>
      </c>
      <c r="F4" s="218" t="s">
        <v>431</v>
      </c>
      <c r="G4" s="214" t="s">
        <v>432</v>
      </c>
      <c r="H4" s="215" t="s">
        <v>433</v>
      </c>
      <c r="I4" s="213" t="s">
        <v>446</v>
      </c>
      <c r="J4" s="213" t="s">
        <v>447</v>
      </c>
      <c r="K4" s="213" t="s">
        <v>448</v>
      </c>
      <c r="L4" s="213" t="s">
        <v>449</v>
      </c>
      <c r="M4" s="213" t="s">
        <v>450</v>
      </c>
      <c r="N4" s="213" t="s">
        <v>451</v>
      </c>
    </row>
    <row r="5" spans="1:25" ht="18" customHeight="1">
      <c r="A5" s="299"/>
      <c r="B5" s="229"/>
      <c r="C5" s="162"/>
      <c r="D5" s="249"/>
      <c r="E5" s="246"/>
      <c r="F5" s="226" t="str">
        <f>IF(OR($H$2="○",D5="○"),1/2,IF(AND($H$2="",D5="✕"),1/3,""))</f>
        <v/>
      </c>
      <c r="G5" s="163"/>
      <c r="H5" s="201"/>
      <c r="I5" s="164">
        <f t="shared" ref="I5:I13" si="0">G5-H5</f>
        <v>0</v>
      </c>
      <c r="J5" s="163"/>
      <c r="K5" s="174"/>
      <c r="L5" s="164">
        <f>MIN(J5,K5)</f>
        <v>0</v>
      </c>
      <c r="M5" s="164">
        <f>MIN(I5,L5)</f>
        <v>0</v>
      </c>
      <c r="N5" s="155" t="str">
        <f>IFERROR(ROUNDDOWN(M5*F5,-3),"")</f>
        <v/>
      </c>
      <c r="P5" s="159" t="b">
        <f>'【別紙1-3】企業間連携の概要'!CK18</f>
        <v>0</v>
      </c>
      <c r="Q5" s="184" t="str">
        <f t="shared" ref="Q5:Q13" si="1">B5&amp;"の中小企業該当"</f>
        <v>の中小企業該当</v>
      </c>
      <c r="R5" s="184"/>
      <c r="U5" s="221"/>
    </row>
    <row r="6" spans="1:25" ht="18" customHeight="1">
      <c r="A6" s="299"/>
      <c r="B6" s="229"/>
      <c r="C6" s="162"/>
      <c r="D6" s="249"/>
      <c r="E6" s="247"/>
      <c r="F6" s="226" t="str">
        <f t="shared" ref="F6:F13" si="2">IF(OR($H$2="○",D6="○"),1/2,IF(AND($H$2="",D6="✕"),1/3,""))</f>
        <v/>
      </c>
      <c r="G6" s="163"/>
      <c r="H6" s="201"/>
      <c r="I6" s="164">
        <f t="shared" si="0"/>
        <v>0</v>
      </c>
      <c r="J6" s="163"/>
      <c r="K6" s="174"/>
      <c r="L6" s="164">
        <f t="shared" ref="L6:L13" si="3">MIN(J6,K6)</f>
        <v>0</v>
      </c>
      <c r="M6" s="164">
        <f>MIN(I6,L6)</f>
        <v>0</v>
      </c>
      <c r="N6" s="155" t="str">
        <f t="shared" ref="N6:N13" si="4">IFERROR(ROUNDDOWN(M6*F6,-3),"")</f>
        <v/>
      </c>
      <c r="P6" s="159" t="b">
        <f>'【別紙1-3】企業間連携の概要'!CK19</f>
        <v>0</v>
      </c>
      <c r="Q6" s="184" t="str">
        <f t="shared" si="1"/>
        <v>の中小企業該当</v>
      </c>
      <c r="R6" s="184"/>
      <c r="U6" s="221"/>
    </row>
    <row r="7" spans="1:25" ht="18" customHeight="1">
      <c r="A7" s="299"/>
      <c r="B7" s="229"/>
      <c r="C7" s="162"/>
      <c r="D7" s="249"/>
      <c r="E7" s="247"/>
      <c r="F7" s="226" t="str">
        <f t="shared" si="2"/>
        <v/>
      </c>
      <c r="G7" s="163"/>
      <c r="H7" s="201"/>
      <c r="I7" s="164">
        <f t="shared" si="0"/>
        <v>0</v>
      </c>
      <c r="J7" s="163"/>
      <c r="K7" s="174"/>
      <c r="L7" s="164">
        <f t="shared" si="3"/>
        <v>0</v>
      </c>
      <c r="M7" s="164">
        <f t="shared" ref="M7:M13" si="5">MIN(I7,L7)</f>
        <v>0</v>
      </c>
      <c r="N7" s="155" t="str">
        <f t="shared" si="4"/>
        <v/>
      </c>
      <c r="P7" s="159" t="b">
        <f>'【別紙1-3】企業間連携の概要'!CK20</f>
        <v>0</v>
      </c>
      <c r="Q7" s="184" t="str">
        <f t="shared" si="1"/>
        <v>の中小企業該当</v>
      </c>
      <c r="R7" s="184"/>
      <c r="U7" s="221"/>
    </row>
    <row r="8" spans="1:25" ht="18" customHeight="1">
      <c r="A8" s="299"/>
      <c r="B8" s="229"/>
      <c r="C8" s="162"/>
      <c r="D8" s="249"/>
      <c r="E8" s="247"/>
      <c r="F8" s="226" t="str">
        <f t="shared" si="2"/>
        <v/>
      </c>
      <c r="G8" s="163"/>
      <c r="H8" s="201"/>
      <c r="I8" s="164">
        <f t="shared" si="0"/>
        <v>0</v>
      </c>
      <c r="J8" s="163"/>
      <c r="K8" s="174"/>
      <c r="L8" s="164">
        <f t="shared" si="3"/>
        <v>0</v>
      </c>
      <c r="M8" s="164">
        <f t="shared" si="5"/>
        <v>0</v>
      </c>
      <c r="N8" s="155" t="str">
        <f t="shared" si="4"/>
        <v/>
      </c>
      <c r="P8" s="159" t="b">
        <f>'【別紙1-3】企業間連携の概要'!CK21</f>
        <v>0</v>
      </c>
      <c r="Q8" s="184" t="str">
        <f t="shared" si="1"/>
        <v>の中小企業該当</v>
      </c>
      <c r="R8" s="184"/>
      <c r="U8" s="221"/>
    </row>
    <row r="9" spans="1:25" ht="18" customHeight="1">
      <c r="A9" s="299"/>
      <c r="B9" s="229"/>
      <c r="C9" s="162"/>
      <c r="D9" s="249"/>
      <c r="E9" s="247"/>
      <c r="F9" s="226" t="str">
        <f t="shared" si="2"/>
        <v/>
      </c>
      <c r="G9" s="163"/>
      <c r="H9" s="201"/>
      <c r="I9" s="164">
        <f t="shared" si="0"/>
        <v>0</v>
      </c>
      <c r="J9" s="163"/>
      <c r="K9" s="174"/>
      <c r="L9" s="164">
        <f t="shared" si="3"/>
        <v>0</v>
      </c>
      <c r="M9" s="164">
        <f t="shared" si="5"/>
        <v>0</v>
      </c>
      <c r="N9" s="155" t="str">
        <f t="shared" si="4"/>
        <v/>
      </c>
      <c r="P9" s="159" t="b">
        <f>'【別紙1-3】企業間連携の概要'!CK22</f>
        <v>0</v>
      </c>
      <c r="Q9" s="184" t="str">
        <f t="shared" si="1"/>
        <v>の中小企業該当</v>
      </c>
      <c r="R9" s="184"/>
      <c r="U9" s="221"/>
    </row>
    <row r="10" spans="1:25" ht="18" customHeight="1">
      <c r="A10" s="299"/>
      <c r="B10" s="229"/>
      <c r="C10" s="162"/>
      <c r="D10" s="249"/>
      <c r="E10" s="247"/>
      <c r="F10" s="226" t="str">
        <f t="shared" si="2"/>
        <v/>
      </c>
      <c r="G10" s="163"/>
      <c r="H10" s="201"/>
      <c r="I10" s="164">
        <f t="shared" si="0"/>
        <v>0</v>
      </c>
      <c r="J10" s="163"/>
      <c r="K10" s="174"/>
      <c r="L10" s="164">
        <f t="shared" si="3"/>
        <v>0</v>
      </c>
      <c r="M10" s="164">
        <f t="shared" si="5"/>
        <v>0</v>
      </c>
      <c r="N10" s="155" t="str">
        <f t="shared" si="4"/>
        <v/>
      </c>
      <c r="P10" s="159" t="b">
        <f>'【別紙1-3】企業間連携の概要'!CK23</f>
        <v>0</v>
      </c>
      <c r="Q10" s="184" t="str">
        <f t="shared" si="1"/>
        <v>の中小企業該当</v>
      </c>
      <c r="R10" s="184"/>
      <c r="U10" s="221"/>
    </row>
    <row r="11" spans="1:25" ht="18" customHeight="1">
      <c r="A11" s="299"/>
      <c r="B11" s="229"/>
      <c r="C11" s="162"/>
      <c r="D11" s="249"/>
      <c r="E11" s="247"/>
      <c r="F11" s="226" t="str">
        <f t="shared" si="2"/>
        <v/>
      </c>
      <c r="G11" s="163"/>
      <c r="H11" s="201"/>
      <c r="I11" s="164">
        <f t="shared" si="0"/>
        <v>0</v>
      </c>
      <c r="J11" s="163"/>
      <c r="K11" s="174"/>
      <c r="L11" s="164">
        <f t="shared" si="3"/>
        <v>0</v>
      </c>
      <c r="M11" s="164">
        <f t="shared" si="5"/>
        <v>0</v>
      </c>
      <c r="N11" s="155" t="str">
        <f t="shared" si="4"/>
        <v/>
      </c>
      <c r="P11" s="159" t="b">
        <f>'【別紙1-3】企業間連携の概要'!CK24</f>
        <v>0</v>
      </c>
      <c r="Q11" s="184" t="str">
        <f t="shared" si="1"/>
        <v>の中小企業該当</v>
      </c>
      <c r="R11" s="184"/>
      <c r="U11" s="221"/>
    </row>
    <row r="12" spans="1:25" ht="18" customHeight="1">
      <c r="A12" s="299"/>
      <c r="B12" s="229"/>
      <c r="C12" s="162"/>
      <c r="D12" s="249"/>
      <c r="E12" s="247"/>
      <c r="F12" s="226" t="str">
        <f t="shared" si="2"/>
        <v/>
      </c>
      <c r="G12" s="163"/>
      <c r="H12" s="201"/>
      <c r="I12" s="164">
        <f t="shared" si="0"/>
        <v>0</v>
      </c>
      <c r="J12" s="163"/>
      <c r="K12" s="174"/>
      <c r="L12" s="164">
        <f t="shared" si="3"/>
        <v>0</v>
      </c>
      <c r="M12" s="164">
        <f t="shared" si="5"/>
        <v>0</v>
      </c>
      <c r="N12" s="155" t="str">
        <f t="shared" si="4"/>
        <v/>
      </c>
      <c r="P12" s="159" t="b">
        <f>'【別紙1-3】企業間連携の概要'!CK25</f>
        <v>0</v>
      </c>
      <c r="Q12" s="184" t="str">
        <f t="shared" si="1"/>
        <v>の中小企業該当</v>
      </c>
      <c r="R12" s="184"/>
      <c r="U12" s="221"/>
    </row>
    <row r="13" spans="1:25" ht="18" customHeight="1" thickBot="1">
      <c r="A13" s="300"/>
      <c r="B13" s="230"/>
      <c r="C13" s="166"/>
      <c r="D13" s="250"/>
      <c r="E13" s="248"/>
      <c r="F13" s="227" t="str">
        <f t="shared" si="2"/>
        <v/>
      </c>
      <c r="G13" s="167"/>
      <c r="H13" s="202"/>
      <c r="I13" s="168">
        <f t="shared" si="0"/>
        <v>0</v>
      </c>
      <c r="J13" s="167"/>
      <c r="K13" s="175"/>
      <c r="L13" s="168">
        <f t="shared" si="3"/>
        <v>0</v>
      </c>
      <c r="M13" s="168">
        <f t="shared" si="5"/>
        <v>0</v>
      </c>
      <c r="N13" s="168" t="str">
        <f t="shared" si="4"/>
        <v/>
      </c>
      <c r="P13" s="159" t="b">
        <f>'【別紙1-3】企業間連携の概要'!CK26</f>
        <v>0</v>
      </c>
      <c r="Q13" s="184" t="str">
        <f t="shared" si="1"/>
        <v>の中小企業該当</v>
      </c>
      <c r="R13" s="184"/>
      <c r="U13" s="221"/>
    </row>
    <row r="14" spans="1:25" ht="18" customHeight="1" thickTop="1">
      <c r="A14" s="301" t="s">
        <v>434</v>
      </c>
      <c r="B14" s="170"/>
      <c r="C14" s="169"/>
      <c r="D14" s="169"/>
      <c r="E14" s="169"/>
      <c r="F14" s="219"/>
      <c r="G14" s="155">
        <f>SUM(G5:G13)</f>
        <v>0</v>
      </c>
      <c r="H14" s="203">
        <f t="shared" ref="H14:N14" si="6">SUM(H5:H13)</f>
        <v>0</v>
      </c>
      <c r="I14" s="155">
        <f t="shared" si="6"/>
        <v>0</v>
      </c>
      <c r="J14" s="155">
        <f t="shared" si="6"/>
        <v>0</v>
      </c>
      <c r="K14" s="176">
        <f t="shared" si="6"/>
        <v>0</v>
      </c>
      <c r="L14" s="155">
        <f t="shared" si="6"/>
        <v>0</v>
      </c>
      <c r="M14" s="155">
        <f t="shared" si="6"/>
        <v>0</v>
      </c>
      <c r="N14" s="245">
        <f t="shared" si="6"/>
        <v>0</v>
      </c>
      <c r="O14" s="216"/>
      <c r="U14" s="221"/>
    </row>
    <row r="15" spans="1:25">
      <c r="A15" s="298"/>
      <c r="G15" s="1155" t="s">
        <v>595</v>
      </c>
      <c r="H15" s="1155"/>
      <c r="I15" s="1155"/>
      <c r="J15" s="1155"/>
    </row>
    <row r="16" spans="1:25" ht="27" customHeight="1">
      <c r="A16" s="1153" t="s">
        <v>436</v>
      </c>
      <c r="B16" s="1153"/>
      <c r="C16" s="1153"/>
      <c r="D16" s="1153"/>
    </row>
    <row r="17" spans="1:21" ht="54">
      <c r="A17" s="213" t="s">
        <v>461</v>
      </c>
      <c r="B17" s="212" t="s">
        <v>429</v>
      </c>
      <c r="C17" s="213" t="s">
        <v>430</v>
      </c>
      <c r="D17" s="220" t="s">
        <v>460</v>
      </c>
      <c r="E17" s="220" t="s">
        <v>473</v>
      </c>
      <c r="F17" s="218" t="s">
        <v>431</v>
      </c>
      <c r="G17" s="214" t="s">
        <v>432</v>
      </c>
      <c r="H17" s="215" t="s">
        <v>433</v>
      </c>
      <c r="I17" s="213" t="s">
        <v>446</v>
      </c>
      <c r="J17" s="213" t="s">
        <v>447</v>
      </c>
      <c r="K17" s="213" t="s">
        <v>448</v>
      </c>
      <c r="L17" s="213" t="s">
        <v>449</v>
      </c>
      <c r="M17" s="213" t="s">
        <v>450</v>
      </c>
      <c r="N17" s="213" t="s">
        <v>451</v>
      </c>
    </row>
    <row r="18" spans="1:21" ht="18" customHeight="1">
      <c r="A18" s="299"/>
      <c r="B18" s="229"/>
      <c r="C18" s="162"/>
      <c r="D18" s="249"/>
      <c r="E18" s="246"/>
      <c r="F18" s="226" t="str">
        <f>IF(OR($H$2="○",D18="○"),1/2,IF(AND($H$2="",D18="✕"),1/3,""))</f>
        <v/>
      </c>
      <c r="G18" s="163"/>
      <c r="H18" s="201"/>
      <c r="I18" s="164">
        <f t="shared" ref="I18:I26" si="7">G18-H18</f>
        <v>0</v>
      </c>
      <c r="J18" s="163"/>
      <c r="K18" s="174"/>
      <c r="L18" s="164">
        <f>MIN(J18,K18)</f>
        <v>0</v>
      </c>
      <c r="M18" s="164">
        <f>MIN(I18,L18)</f>
        <v>0</v>
      </c>
      <c r="N18" s="155" t="str">
        <f t="shared" ref="N18:N26" si="8">IFERROR(ROUNDDOWN(M18*F18,-3),"")</f>
        <v/>
      </c>
      <c r="P18" s="159" t="b">
        <f>'【別紙1-3】企業間連携の概要'!CK18</f>
        <v>0</v>
      </c>
      <c r="Q18" s="159" t="str">
        <f t="shared" ref="Q18:Q26" si="9">B18&amp;"の中小企業該当"</f>
        <v>の中小企業該当</v>
      </c>
      <c r="U18" s="221"/>
    </row>
    <row r="19" spans="1:21" ht="18" customHeight="1">
      <c r="A19" s="299"/>
      <c r="B19" s="229"/>
      <c r="C19" s="162"/>
      <c r="D19" s="249"/>
      <c r="E19" s="247"/>
      <c r="F19" s="226" t="str">
        <f t="shared" ref="F19:F26" si="10">IF(OR($H$2="○",D19="○"),1/2,IF(AND($H$2="",D19="✕"),1/3,""))</f>
        <v/>
      </c>
      <c r="G19" s="163"/>
      <c r="H19" s="201"/>
      <c r="I19" s="164">
        <f t="shared" si="7"/>
        <v>0</v>
      </c>
      <c r="J19" s="163"/>
      <c r="K19" s="174"/>
      <c r="L19" s="164">
        <f t="shared" ref="L19:L26" si="11">MIN(J19,K19)</f>
        <v>0</v>
      </c>
      <c r="M19" s="164">
        <f>MIN(I19,L19)</f>
        <v>0</v>
      </c>
      <c r="N19" s="155" t="str">
        <f t="shared" si="8"/>
        <v/>
      </c>
      <c r="P19" s="159" t="b">
        <f>'【別紙1-3】企業間連携の概要'!CK19</f>
        <v>0</v>
      </c>
      <c r="Q19" s="159" t="str">
        <f t="shared" si="9"/>
        <v>の中小企業該当</v>
      </c>
      <c r="U19" s="221"/>
    </row>
    <row r="20" spans="1:21" ht="18" customHeight="1">
      <c r="A20" s="299"/>
      <c r="B20" s="229"/>
      <c r="C20" s="162"/>
      <c r="D20" s="249"/>
      <c r="E20" s="247"/>
      <c r="F20" s="226" t="str">
        <f t="shared" si="10"/>
        <v/>
      </c>
      <c r="G20" s="163"/>
      <c r="H20" s="201"/>
      <c r="I20" s="164">
        <f t="shared" si="7"/>
        <v>0</v>
      </c>
      <c r="J20" s="163"/>
      <c r="K20" s="174"/>
      <c r="L20" s="164">
        <f t="shared" si="11"/>
        <v>0</v>
      </c>
      <c r="M20" s="164">
        <f t="shared" ref="M20:M26" si="12">MIN(I20,L20)</f>
        <v>0</v>
      </c>
      <c r="N20" s="155" t="str">
        <f t="shared" si="8"/>
        <v/>
      </c>
      <c r="P20" s="159" t="b">
        <f>'【別紙1-3】企業間連携の概要'!CK20</f>
        <v>0</v>
      </c>
      <c r="Q20" s="159" t="str">
        <f t="shared" si="9"/>
        <v>の中小企業該当</v>
      </c>
      <c r="U20" s="221"/>
    </row>
    <row r="21" spans="1:21" ht="18" customHeight="1">
      <c r="A21" s="299"/>
      <c r="B21" s="229"/>
      <c r="C21" s="162"/>
      <c r="D21" s="249"/>
      <c r="E21" s="247"/>
      <c r="F21" s="226" t="str">
        <f t="shared" si="10"/>
        <v/>
      </c>
      <c r="G21" s="163"/>
      <c r="H21" s="201"/>
      <c r="I21" s="164">
        <f t="shared" si="7"/>
        <v>0</v>
      </c>
      <c r="J21" s="163"/>
      <c r="K21" s="174"/>
      <c r="L21" s="164">
        <f t="shared" si="11"/>
        <v>0</v>
      </c>
      <c r="M21" s="164">
        <f t="shared" si="12"/>
        <v>0</v>
      </c>
      <c r="N21" s="155" t="str">
        <f t="shared" si="8"/>
        <v/>
      </c>
      <c r="P21" s="159" t="b">
        <f>'【別紙1-3】企業間連携の概要'!CK21</f>
        <v>0</v>
      </c>
      <c r="Q21" s="159" t="str">
        <f t="shared" si="9"/>
        <v>の中小企業該当</v>
      </c>
      <c r="U21" s="221"/>
    </row>
    <row r="22" spans="1:21" ht="18" customHeight="1">
      <c r="A22" s="299"/>
      <c r="B22" s="229"/>
      <c r="C22" s="162"/>
      <c r="D22" s="249"/>
      <c r="E22" s="247"/>
      <c r="F22" s="226" t="str">
        <f t="shared" si="10"/>
        <v/>
      </c>
      <c r="G22" s="163"/>
      <c r="H22" s="201"/>
      <c r="I22" s="164">
        <f t="shared" si="7"/>
        <v>0</v>
      </c>
      <c r="J22" s="163"/>
      <c r="K22" s="174"/>
      <c r="L22" s="164">
        <f t="shared" si="11"/>
        <v>0</v>
      </c>
      <c r="M22" s="164">
        <f t="shared" si="12"/>
        <v>0</v>
      </c>
      <c r="N22" s="155" t="str">
        <f t="shared" si="8"/>
        <v/>
      </c>
      <c r="P22" s="159" t="b">
        <f>'【別紙1-3】企業間連携の概要'!CK22</f>
        <v>0</v>
      </c>
      <c r="Q22" s="159" t="str">
        <f t="shared" si="9"/>
        <v>の中小企業該当</v>
      </c>
      <c r="U22" s="221"/>
    </row>
    <row r="23" spans="1:21" ht="18" customHeight="1">
      <c r="A23" s="299"/>
      <c r="B23" s="229"/>
      <c r="C23" s="162"/>
      <c r="D23" s="249"/>
      <c r="E23" s="247"/>
      <c r="F23" s="226" t="str">
        <f t="shared" si="10"/>
        <v/>
      </c>
      <c r="G23" s="163"/>
      <c r="H23" s="201"/>
      <c r="I23" s="164">
        <f t="shared" si="7"/>
        <v>0</v>
      </c>
      <c r="J23" s="163"/>
      <c r="K23" s="174"/>
      <c r="L23" s="164">
        <f t="shared" si="11"/>
        <v>0</v>
      </c>
      <c r="M23" s="164">
        <f t="shared" si="12"/>
        <v>0</v>
      </c>
      <c r="N23" s="155" t="str">
        <f t="shared" si="8"/>
        <v/>
      </c>
      <c r="P23" s="159" t="b">
        <f>'【別紙1-3】企業間連携の概要'!CK23</f>
        <v>0</v>
      </c>
      <c r="Q23" s="159" t="str">
        <f t="shared" si="9"/>
        <v>の中小企業該当</v>
      </c>
      <c r="U23" s="221"/>
    </row>
    <row r="24" spans="1:21" ht="18" customHeight="1">
      <c r="A24" s="299"/>
      <c r="B24" s="229"/>
      <c r="C24" s="162"/>
      <c r="D24" s="249"/>
      <c r="E24" s="247"/>
      <c r="F24" s="226" t="str">
        <f t="shared" si="10"/>
        <v/>
      </c>
      <c r="G24" s="163"/>
      <c r="H24" s="201"/>
      <c r="I24" s="164">
        <f t="shared" si="7"/>
        <v>0</v>
      </c>
      <c r="J24" s="163"/>
      <c r="K24" s="174"/>
      <c r="L24" s="164">
        <f t="shared" si="11"/>
        <v>0</v>
      </c>
      <c r="M24" s="164">
        <f t="shared" si="12"/>
        <v>0</v>
      </c>
      <c r="N24" s="155" t="str">
        <f t="shared" si="8"/>
        <v/>
      </c>
      <c r="P24" s="159" t="b">
        <f>'【別紙1-3】企業間連携の概要'!CK24</f>
        <v>0</v>
      </c>
      <c r="Q24" s="159" t="str">
        <f t="shared" si="9"/>
        <v>の中小企業該当</v>
      </c>
      <c r="U24" s="221"/>
    </row>
    <row r="25" spans="1:21" ht="18" customHeight="1">
      <c r="A25" s="299"/>
      <c r="B25" s="229"/>
      <c r="C25" s="162"/>
      <c r="D25" s="249"/>
      <c r="E25" s="247"/>
      <c r="F25" s="226" t="str">
        <f t="shared" si="10"/>
        <v/>
      </c>
      <c r="G25" s="163"/>
      <c r="H25" s="201"/>
      <c r="I25" s="164">
        <f t="shared" si="7"/>
        <v>0</v>
      </c>
      <c r="J25" s="163"/>
      <c r="K25" s="174"/>
      <c r="L25" s="164">
        <f t="shared" si="11"/>
        <v>0</v>
      </c>
      <c r="M25" s="164">
        <f t="shared" si="12"/>
        <v>0</v>
      </c>
      <c r="N25" s="155" t="str">
        <f t="shared" si="8"/>
        <v/>
      </c>
      <c r="P25" s="159" t="b">
        <f>'【別紙1-3】企業間連携の概要'!CK25</f>
        <v>0</v>
      </c>
      <c r="Q25" s="159" t="str">
        <f t="shared" si="9"/>
        <v>の中小企業該当</v>
      </c>
      <c r="U25" s="221"/>
    </row>
    <row r="26" spans="1:21" ht="18" customHeight="1" thickBot="1">
      <c r="A26" s="300"/>
      <c r="B26" s="229"/>
      <c r="C26" s="166"/>
      <c r="D26" s="250"/>
      <c r="E26" s="248"/>
      <c r="F26" s="227" t="str">
        <f t="shared" si="10"/>
        <v/>
      </c>
      <c r="G26" s="167"/>
      <c r="H26" s="202"/>
      <c r="I26" s="168">
        <f t="shared" si="7"/>
        <v>0</v>
      </c>
      <c r="J26" s="167"/>
      <c r="K26" s="175"/>
      <c r="L26" s="168">
        <f t="shared" si="11"/>
        <v>0</v>
      </c>
      <c r="M26" s="168">
        <f t="shared" si="12"/>
        <v>0</v>
      </c>
      <c r="N26" s="168" t="str">
        <f t="shared" si="8"/>
        <v/>
      </c>
      <c r="P26" s="159" t="b">
        <f>'【別紙1-3】企業間連携の概要'!CK26</f>
        <v>0</v>
      </c>
      <c r="Q26" s="159" t="str">
        <f t="shared" si="9"/>
        <v>の中小企業該当</v>
      </c>
      <c r="U26" s="221"/>
    </row>
    <row r="27" spans="1:21" ht="18" customHeight="1" thickTop="1">
      <c r="A27" s="301" t="s">
        <v>434</v>
      </c>
      <c r="B27" s="170"/>
      <c r="C27" s="169"/>
      <c r="D27" s="169"/>
      <c r="E27" s="169"/>
      <c r="F27" s="219"/>
      <c r="G27" s="155">
        <f>SUM(G18:G26)</f>
        <v>0</v>
      </c>
      <c r="H27" s="203">
        <f>SUM(H18:H26)</f>
        <v>0</v>
      </c>
      <c r="I27" s="155">
        <f t="shared" ref="I27:J27" si="13">SUM(I18:I26)</f>
        <v>0</v>
      </c>
      <c r="J27" s="155">
        <f t="shared" si="13"/>
        <v>0</v>
      </c>
      <c r="K27" s="176">
        <f>SUM(K18:K26)</f>
        <v>0</v>
      </c>
      <c r="L27" s="155">
        <f t="shared" ref="L27:N27" si="14">SUM(L18:L26)</f>
        <v>0</v>
      </c>
      <c r="M27" s="155">
        <f t="shared" si="14"/>
        <v>0</v>
      </c>
      <c r="N27" s="155">
        <f t="shared" si="14"/>
        <v>0</v>
      </c>
      <c r="U27" s="221"/>
    </row>
    <row r="28" spans="1:21">
      <c r="A28" s="298"/>
      <c r="G28" s="1155" t="s">
        <v>595</v>
      </c>
      <c r="H28" s="1155"/>
      <c r="I28" s="1155"/>
      <c r="J28" s="1155"/>
      <c r="K28" s="173"/>
      <c r="L28" s="173"/>
      <c r="M28" s="173"/>
      <c r="N28" s="173"/>
      <c r="U28" s="221"/>
    </row>
    <row r="29" spans="1:21" ht="27" customHeight="1">
      <c r="A29" s="1153" t="s">
        <v>437</v>
      </c>
      <c r="B29" s="1153"/>
      <c r="C29" s="1153"/>
      <c r="D29" s="1153"/>
    </row>
    <row r="30" spans="1:21" ht="54">
      <c r="A30" s="213" t="s">
        <v>461</v>
      </c>
      <c r="B30" s="212" t="s">
        <v>429</v>
      </c>
      <c r="C30" s="213" t="s">
        <v>430</v>
      </c>
      <c r="D30" s="220" t="s">
        <v>460</v>
      </c>
      <c r="E30" s="220"/>
      <c r="F30" s="218" t="s">
        <v>431</v>
      </c>
      <c r="G30" s="214" t="s">
        <v>432</v>
      </c>
      <c r="H30" s="215" t="s">
        <v>433</v>
      </c>
      <c r="I30" s="213" t="s">
        <v>446</v>
      </c>
      <c r="J30" s="213" t="s">
        <v>447</v>
      </c>
      <c r="K30" s="213" t="s">
        <v>448</v>
      </c>
      <c r="L30" s="213" t="s">
        <v>449</v>
      </c>
      <c r="M30" s="213" t="s">
        <v>450</v>
      </c>
      <c r="N30" s="213" t="s">
        <v>451</v>
      </c>
    </row>
    <row r="31" spans="1:21" ht="18" customHeight="1">
      <c r="A31" s="299"/>
      <c r="B31" s="229"/>
      <c r="C31" s="162"/>
      <c r="D31" s="249"/>
      <c r="E31" s="246"/>
      <c r="F31" s="226" t="str">
        <f>IF(OR($H$2="○",D31="○"),1/2,IF(AND($H$2="",D31="✕"),1/3,""))</f>
        <v/>
      </c>
      <c r="G31" s="163"/>
      <c r="H31" s="201"/>
      <c r="I31" s="164">
        <f t="shared" ref="I31:I39" si="15">G31-H31</f>
        <v>0</v>
      </c>
      <c r="J31" s="163"/>
      <c r="K31" s="174"/>
      <c r="L31" s="164">
        <f>MIN(J31,K31)</f>
        <v>0</v>
      </c>
      <c r="M31" s="164">
        <f>MIN(I31,L31)</f>
        <v>0</v>
      </c>
      <c r="N31" s="164" t="str">
        <f t="shared" ref="N31:N39" si="16">IFERROR(ROUNDDOWN(M31*F31,-3),"")</f>
        <v/>
      </c>
      <c r="P31" s="159" t="b">
        <f>'【別紙1-3】企業間連携の概要'!CK18</f>
        <v>0</v>
      </c>
      <c r="Q31" s="159" t="str">
        <f t="shared" ref="Q31:Q39" si="17">B31&amp;"の中小企業該当"</f>
        <v>の中小企業該当</v>
      </c>
      <c r="U31" s="221"/>
    </row>
    <row r="32" spans="1:21" ht="18" customHeight="1">
      <c r="A32" s="299"/>
      <c r="B32" s="229"/>
      <c r="C32" s="162"/>
      <c r="D32" s="249"/>
      <c r="E32" s="247"/>
      <c r="F32" s="226" t="str">
        <f t="shared" ref="F32:F39" si="18">IF(OR($H$2="○",D32="○"),1/2,IF(AND($H$2="",D32="✕"),1/3,""))</f>
        <v/>
      </c>
      <c r="G32" s="163"/>
      <c r="H32" s="201"/>
      <c r="I32" s="164">
        <f t="shared" si="15"/>
        <v>0</v>
      </c>
      <c r="J32" s="163"/>
      <c r="K32" s="174"/>
      <c r="L32" s="164">
        <f t="shared" ref="L32:L39" si="19">MIN(J32,K32)</f>
        <v>0</v>
      </c>
      <c r="M32" s="164">
        <f>MIN(I32,L32)</f>
        <v>0</v>
      </c>
      <c r="N32" s="164" t="str">
        <f t="shared" si="16"/>
        <v/>
      </c>
      <c r="P32" s="159" t="b">
        <f>'【別紙1-3】企業間連携の概要'!CK19</f>
        <v>0</v>
      </c>
      <c r="Q32" s="159" t="str">
        <f t="shared" si="17"/>
        <v>の中小企業該当</v>
      </c>
      <c r="U32" s="221"/>
    </row>
    <row r="33" spans="1:21" ht="18" customHeight="1">
      <c r="A33" s="299"/>
      <c r="B33" s="229"/>
      <c r="C33" s="162"/>
      <c r="D33" s="249"/>
      <c r="E33" s="247"/>
      <c r="F33" s="226" t="str">
        <f t="shared" si="18"/>
        <v/>
      </c>
      <c r="G33" s="163"/>
      <c r="H33" s="201"/>
      <c r="I33" s="164">
        <f t="shared" si="15"/>
        <v>0</v>
      </c>
      <c r="J33" s="163"/>
      <c r="K33" s="174"/>
      <c r="L33" s="164">
        <f t="shared" si="19"/>
        <v>0</v>
      </c>
      <c r="M33" s="164">
        <f t="shared" ref="M33:M39" si="20">MIN(I33,L33)</f>
        <v>0</v>
      </c>
      <c r="N33" s="164" t="str">
        <f t="shared" si="16"/>
        <v/>
      </c>
      <c r="P33" s="159" t="b">
        <f>'【別紙1-3】企業間連携の概要'!CK20</f>
        <v>0</v>
      </c>
      <c r="Q33" s="159" t="str">
        <f t="shared" si="17"/>
        <v>の中小企業該当</v>
      </c>
      <c r="U33" s="221"/>
    </row>
    <row r="34" spans="1:21" ht="18" customHeight="1">
      <c r="A34" s="299"/>
      <c r="B34" s="229"/>
      <c r="C34" s="162" t="str">
        <f>IFERROR(IF(VLOOKUP(B34,'【別紙1-3】企業間連携の概要'!$CJ$18:$CL$26,2,0),"○",""),"")</f>
        <v/>
      </c>
      <c r="D34" s="249"/>
      <c r="E34" s="247"/>
      <c r="F34" s="226" t="str">
        <f t="shared" si="18"/>
        <v/>
      </c>
      <c r="G34" s="163"/>
      <c r="H34" s="201"/>
      <c r="I34" s="164">
        <f t="shared" si="15"/>
        <v>0</v>
      </c>
      <c r="J34" s="163"/>
      <c r="K34" s="174"/>
      <c r="L34" s="164">
        <f t="shared" si="19"/>
        <v>0</v>
      </c>
      <c r="M34" s="164">
        <f t="shared" si="20"/>
        <v>0</v>
      </c>
      <c r="N34" s="164" t="str">
        <f t="shared" si="16"/>
        <v/>
      </c>
      <c r="P34" s="159" t="b">
        <f>'【別紙1-3】企業間連携の概要'!CK21</f>
        <v>0</v>
      </c>
      <c r="Q34" s="159" t="str">
        <f t="shared" si="17"/>
        <v>の中小企業該当</v>
      </c>
      <c r="U34" s="221"/>
    </row>
    <row r="35" spans="1:21" ht="18" customHeight="1">
      <c r="A35" s="299"/>
      <c r="B35" s="229"/>
      <c r="C35" s="162" t="str">
        <f>IFERROR(IF(VLOOKUP(B35,'【別紙1-3】企業間連携の概要'!$CJ$18:$CL$26,2,0),"○",""),"")</f>
        <v/>
      </c>
      <c r="D35" s="249"/>
      <c r="E35" s="247"/>
      <c r="F35" s="226" t="str">
        <f t="shared" si="18"/>
        <v/>
      </c>
      <c r="G35" s="163"/>
      <c r="H35" s="201"/>
      <c r="I35" s="164">
        <f t="shared" si="15"/>
        <v>0</v>
      </c>
      <c r="J35" s="163"/>
      <c r="K35" s="174"/>
      <c r="L35" s="164">
        <f>MIN(J35,K35)</f>
        <v>0</v>
      </c>
      <c r="M35" s="164">
        <f t="shared" si="20"/>
        <v>0</v>
      </c>
      <c r="N35" s="164" t="str">
        <f t="shared" si="16"/>
        <v/>
      </c>
      <c r="P35" s="159" t="b">
        <f>'【別紙1-3】企業間連携の概要'!CK22</f>
        <v>0</v>
      </c>
      <c r="Q35" s="159" t="str">
        <f t="shared" si="17"/>
        <v>の中小企業該当</v>
      </c>
      <c r="U35" s="221"/>
    </row>
    <row r="36" spans="1:21" ht="18" customHeight="1">
      <c r="A36" s="299"/>
      <c r="B36" s="229"/>
      <c r="C36" s="162" t="str">
        <f>IFERROR(IF(VLOOKUP(B36,'【別紙1-3】企業間連携の概要'!$CJ$18:$CL$26,2,0),"○",""),"")</f>
        <v/>
      </c>
      <c r="D36" s="249"/>
      <c r="E36" s="247"/>
      <c r="F36" s="226" t="str">
        <f t="shared" si="18"/>
        <v/>
      </c>
      <c r="G36" s="163"/>
      <c r="H36" s="201"/>
      <c r="I36" s="164">
        <f t="shared" si="15"/>
        <v>0</v>
      </c>
      <c r="J36" s="163"/>
      <c r="K36" s="174"/>
      <c r="L36" s="164">
        <f>MIN(J36,K36)</f>
        <v>0</v>
      </c>
      <c r="M36" s="164">
        <f t="shared" si="20"/>
        <v>0</v>
      </c>
      <c r="N36" s="164" t="str">
        <f t="shared" si="16"/>
        <v/>
      </c>
      <c r="P36" s="159" t="b">
        <f>'【別紙1-3】企業間連携の概要'!CK23</f>
        <v>0</v>
      </c>
      <c r="Q36" s="159" t="str">
        <f t="shared" si="17"/>
        <v>の中小企業該当</v>
      </c>
      <c r="U36" s="221"/>
    </row>
    <row r="37" spans="1:21" ht="18" customHeight="1">
      <c r="A37" s="299"/>
      <c r="B37" s="229"/>
      <c r="C37" s="162" t="str">
        <f>IFERROR(IF(VLOOKUP(B37,'【別紙1-3】企業間連携の概要'!$CJ$18:$CL$26,2,0),"○",""),"")</f>
        <v/>
      </c>
      <c r="D37" s="249"/>
      <c r="E37" s="247"/>
      <c r="F37" s="226" t="str">
        <f t="shared" si="18"/>
        <v/>
      </c>
      <c r="G37" s="163"/>
      <c r="H37" s="201"/>
      <c r="I37" s="164">
        <f t="shared" si="15"/>
        <v>0</v>
      </c>
      <c r="J37" s="163"/>
      <c r="K37" s="174"/>
      <c r="L37" s="164">
        <f t="shared" ref="L37" si="21">MIN(J37,K37)</f>
        <v>0</v>
      </c>
      <c r="M37" s="164">
        <f t="shared" si="20"/>
        <v>0</v>
      </c>
      <c r="N37" s="164" t="str">
        <f t="shared" si="16"/>
        <v/>
      </c>
      <c r="P37" s="159" t="b">
        <f>'【別紙1-3】企業間連携の概要'!CK24</f>
        <v>0</v>
      </c>
      <c r="Q37" s="159" t="str">
        <f t="shared" si="17"/>
        <v>の中小企業該当</v>
      </c>
      <c r="U37" s="221"/>
    </row>
    <row r="38" spans="1:21" ht="18" customHeight="1">
      <c r="A38" s="299"/>
      <c r="B38" s="229"/>
      <c r="C38" s="162" t="str">
        <f>IFERROR(IF(VLOOKUP(B38,'【別紙1-3】企業間連携の概要'!$CJ$18:$CL$26,2,0),"○",""),"")</f>
        <v/>
      </c>
      <c r="D38" s="249"/>
      <c r="E38" s="247"/>
      <c r="F38" s="226" t="str">
        <f t="shared" si="18"/>
        <v/>
      </c>
      <c r="G38" s="163"/>
      <c r="H38" s="201"/>
      <c r="I38" s="164">
        <f t="shared" si="15"/>
        <v>0</v>
      </c>
      <c r="J38" s="163"/>
      <c r="K38" s="174"/>
      <c r="L38" s="164">
        <f t="shared" si="19"/>
        <v>0</v>
      </c>
      <c r="M38" s="164">
        <f t="shared" si="20"/>
        <v>0</v>
      </c>
      <c r="N38" s="164" t="str">
        <f t="shared" si="16"/>
        <v/>
      </c>
      <c r="P38" s="159" t="b">
        <f>'【別紙1-3】企業間連携の概要'!CK25</f>
        <v>0</v>
      </c>
      <c r="Q38" s="159" t="str">
        <f t="shared" si="17"/>
        <v>の中小企業該当</v>
      </c>
      <c r="U38" s="221"/>
    </row>
    <row r="39" spans="1:21" ht="18" customHeight="1" thickBot="1">
      <c r="A39" s="300"/>
      <c r="B39" s="230"/>
      <c r="C39" s="166" t="str">
        <f>IFERROR(IF(VLOOKUP(B39,'【別紙1-3】企業間連携の概要'!$CJ$18:$CL$26,2,0),"○",""),"")</f>
        <v/>
      </c>
      <c r="D39" s="250"/>
      <c r="E39" s="248"/>
      <c r="F39" s="227" t="str">
        <f t="shared" si="18"/>
        <v/>
      </c>
      <c r="G39" s="167"/>
      <c r="H39" s="202"/>
      <c r="I39" s="168">
        <f t="shared" si="15"/>
        <v>0</v>
      </c>
      <c r="J39" s="167"/>
      <c r="K39" s="175"/>
      <c r="L39" s="168">
        <f t="shared" si="19"/>
        <v>0</v>
      </c>
      <c r="M39" s="168">
        <f t="shared" si="20"/>
        <v>0</v>
      </c>
      <c r="N39" s="168" t="str">
        <f t="shared" si="16"/>
        <v/>
      </c>
      <c r="P39" s="159" t="b">
        <f>'【別紙1-3】企業間連携の概要'!CK26</f>
        <v>0</v>
      </c>
      <c r="Q39" s="159" t="str">
        <f t="shared" si="17"/>
        <v>の中小企業該当</v>
      </c>
      <c r="U39" s="221"/>
    </row>
    <row r="40" spans="1:21" ht="18" customHeight="1" thickTop="1">
      <c r="A40" s="301" t="s">
        <v>434</v>
      </c>
      <c r="B40" s="170"/>
      <c r="C40" s="169"/>
      <c r="D40" s="169"/>
      <c r="E40" s="169"/>
      <c r="F40" s="219"/>
      <c r="G40" s="155">
        <f>SUM(G31:G39)</f>
        <v>0</v>
      </c>
      <c r="H40" s="203">
        <f t="shared" ref="H40:J40" si="22">SUM(H31:H39)</f>
        <v>0</v>
      </c>
      <c r="I40" s="155">
        <f t="shared" si="22"/>
        <v>0</v>
      </c>
      <c r="J40" s="155">
        <f t="shared" si="22"/>
        <v>0</v>
      </c>
      <c r="K40" s="176">
        <f>SUM(K31:K39)</f>
        <v>0</v>
      </c>
      <c r="L40" s="155">
        <f t="shared" ref="L40:N40" si="23">SUM(L31:L39)</f>
        <v>0</v>
      </c>
      <c r="M40" s="155">
        <f t="shared" si="23"/>
        <v>0</v>
      </c>
      <c r="N40" s="155">
        <f t="shared" si="23"/>
        <v>0</v>
      </c>
      <c r="U40" s="221"/>
    </row>
    <row r="41" spans="1:21">
      <c r="A41" s="298"/>
      <c r="G41" s="1155" t="s">
        <v>595</v>
      </c>
      <c r="H41" s="1155"/>
      <c r="I41" s="1155"/>
      <c r="J41" s="1155"/>
      <c r="K41" s="172"/>
      <c r="L41" s="172"/>
      <c r="M41" s="172"/>
      <c r="N41" s="172"/>
    </row>
    <row r="42" spans="1:21" ht="54" customHeight="1">
      <c r="A42" s="1153" t="s">
        <v>438</v>
      </c>
      <c r="B42" s="1153"/>
      <c r="C42" s="1153"/>
      <c r="D42" s="1153"/>
      <c r="E42" s="1153"/>
      <c r="F42" s="1153"/>
      <c r="G42" s="1153"/>
    </row>
    <row r="43" spans="1:21" ht="56.25" customHeight="1">
      <c r="A43" s="213" t="s">
        <v>461</v>
      </c>
      <c r="B43" s="212" t="s">
        <v>429</v>
      </c>
      <c r="C43" s="213" t="s">
        <v>430</v>
      </c>
      <c r="D43" s="220" t="s">
        <v>460</v>
      </c>
      <c r="E43" s="220"/>
      <c r="F43" s="218" t="s">
        <v>431</v>
      </c>
      <c r="G43" s="214" t="s">
        <v>432</v>
      </c>
      <c r="H43" s="215" t="s">
        <v>433</v>
      </c>
      <c r="I43" s="213" t="s">
        <v>446</v>
      </c>
      <c r="J43" s="213" t="s">
        <v>447</v>
      </c>
      <c r="K43" s="213" t="s">
        <v>448</v>
      </c>
      <c r="L43" s="213" t="s">
        <v>449</v>
      </c>
      <c r="M43" s="213" t="s">
        <v>450</v>
      </c>
      <c r="N43" s="213" t="s">
        <v>451</v>
      </c>
    </row>
    <row r="44" spans="1:21" ht="18" customHeight="1">
      <c r="A44" s="299"/>
      <c r="B44" s="229"/>
      <c r="C44" s="162"/>
      <c r="D44" s="249"/>
      <c r="E44" s="246"/>
      <c r="F44" s="226" t="str">
        <f>IF(OR($H$2="○",D44="○"),1/2,IF(AND($H$2="",D44="✕"),1/3,""))</f>
        <v/>
      </c>
      <c r="G44" s="164" t="str">
        <f>IF($A44="","",SUMIF($A$5:$A$39,$A44,G$5:G$39))</f>
        <v/>
      </c>
      <c r="H44" s="206" t="str">
        <f>IF($A44="","",SUMIF($A$5:$A$39,$A44,H$5:H$39))</f>
        <v/>
      </c>
      <c r="I44" s="164" t="str">
        <f>IF($A44="","",SUMIF($A$5:$A$39,$A44,I$5:I$39))</f>
        <v/>
      </c>
      <c r="J44" s="164" t="str">
        <f>IF($A44="","",SUMIF($A$5:$A$39,$A44,J$5:J$39))</f>
        <v/>
      </c>
      <c r="K44" s="253"/>
      <c r="L44" s="164" t="str">
        <f>IF($A44="","",SUMIF($A$5:$A$39,$A44,L$5:L$39))</f>
        <v/>
      </c>
      <c r="M44" s="164" t="str">
        <f>IF($A44="","",SUMIF($A$5:$A$39,$A44,M$5:M$39))</f>
        <v/>
      </c>
      <c r="N44" s="164" t="str">
        <f>IF($A44="","",SUMIF($A$5:$A$39,$A44,N$5:N$39))</f>
        <v/>
      </c>
      <c r="P44" s="159" t="b">
        <f>'【別紙1-3】企業間連携の概要'!CK18</f>
        <v>0</v>
      </c>
      <c r="Q44" s="159" t="str">
        <f t="shared" ref="Q44:Q52" si="24">B44&amp;"の中小企業該当"</f>
        <v>の中小企業該当</v>
      </c>
      <c r="U44" s="221"/>
    </row>
    <row r="45" spans="1:21" ht="18" customHeight="1">
      <c r="A45" s="299"/>
      <c r="B45" s="229"/>
      <c r="C45" s="162"/>
      <c r="D45" s="249"/>
      <c r="E45" s="247"/>
      <c r="F45" s="226" t="str">
        <f t="shared" ref="F45:F52" si="25">IF(OR($H$2="○",D45="○"),1/2,IF(AND($H$2="",D45="✕"),1/3,""))</f>
        <v/>
      </c>
      <c r="G45" s="164" t="str">
        <f t="shared" ref="G45:J52" si="26">IF($A45="","",SUMIF($A$5:$A$39,$A45,G$5:G$39))</f>
        <v/>
      </c>
      <c r="H45" s="206" t="str">
        <f t="shared" si="26"/>
        <v/>
      </c>
      <c r="I45" s="164" t="str">
        <f t="shared" si="26"/>
        <v/>
      </c>
      <c r="J45" s="164" t="str">
        <f t="shared" si="26"/>
        <v/>
      </c>
      <c r="K45" s="253"/>
      <c r="L45" s="164" t="str">
        <f t="shared" ref="L45:N52" si="27">IF($A45="","",SUMIF($A$5:$A$39,$A45,L$5:L$39))</f>
        <v/>
      </c>
      <c r="M45" s="164" t="str">
        <f t="shared" si="27"/>
        <v/>
      </c>
      <c r="N45" s="164" t="str">
        <f t="shared" si="27"/>
        <v/>
      </c>
      <c r="P45" s="159" t="b">
        <f>'【別紙1-3】企業間連携の概要'!CK19</f>
        <v>0</v>
      </c>
      <c r="Q45" s="159" t="str">
        <f t="shared" si="24"/>
        <v>の中小企業該当</v>
      </c>
      <c r="U45" s="221"/>
    </row>
    <row r="46" spans="1:21" ht="18" customHeight="1">
      <c r="A46" s="299"/>
      <c r="B46" s="229"/>
      <c r="C46" s="162"/>
      <c r="D46" s="249"/>
      <c r="E46" s="247"/>
      <c r="F46" s="226" t="str">
        <f t="shared" si="25"/>
        <v/>
      </c>
      <c r="G46" s="164" t="str">
        <f t="shared" si="26"/>
        <v/>
      </c>
      <c r="H46" s="206" t="str">
        <f t="shared" si="26"/>
        <v/>
      </c>
      <c r="I46" s="164" t="str">
        <f t="shared" si="26"/>
        <v/>
      </c>
      <c r="J46" s="164" t="str">
        <f t="shared" si="26"/>
        <v/>
      </c>
      <c r="K46" s="253"/>
      <c r="L46" s="164" t="str">
        <f t="shared" si="27"/>
        <v/>
      </c>
      <c r="M46" s="164" t="str">
        <f t="shared" si="27"/>
        <v/>
      </c>
      <c r="N46" s="164" t="str">
        <f t="shared" si="27"/>
        <v/>
      </c>
      <c r="P46" s="159" t="b">
        <f>'【別紙1-3】企業間連携の概要'!CK20</f>
        <v>0</v>
      </c>
      <c r="Q46" s="159" t="str">
        <f t="shared" si="24"/>
        <v>の中小企業該当</v>
      </c>
      <c r="U46" s="221"/>
    </row>
    <row r="47" spans="1:21" ht="18" customHeight="1">
      <c r="A47" s="299"/>
      <c r="B47" s="229" t="str">
        <f>IF(OR('【別紙1-3】企業間連携の概要'!AM21="", '【別紙1-3】企業間連携の概要'!AM21=0), "",'【別紙1-3】企業間連携の概要'!AM21)</f>
        <v/>
      </c>
      <c r="C47" s="162"/>
      <c r="D47" s="249"/>
      <c r="E47" s="247"/>
      <c r="F47" s="226" t="str">
        <f t="shared" si="25"/>
        <v/>
      </c>
      <c r="G47" s="164" t="str">
        <f t="shared" si="26"/>
        <v/>
      </c>
      <c r="H47" s="206" t="str">
        <f t="shared" si="26"/>
        <v/>
      </c>
      <c r="I47" s="164" t="str">
        <f t="shared" si="26"/>
        <v/>
      </c>
      <c r="J47" s="164" t="str">
        <f t="shared" si="26"/>
        <v/>
      </c>
      <c r="K47" s="253"/>
      <c r="L47" s="164" t="str">
        <f t="shared" si="27"/>
        <v/>
      </c>
      <c r="M47" s="164" t="str">
        <f t="shared" si="27"/>
        <v/>
      </c>
      <c r="N47" s="164" t="str">
        <f t="shared" si="27"/>
        <v/>
      </c>
      <c r="P47" s="159" t="b">
        <f>'【別紙1-3】企業間連携の概要'!CK21</f>
        <v>0</v>
      </c>
      <c r="Q47" s="159" t="str">
        <f t="shared" si="24"/>
        <v>の中小企業該当</v>
      </c>
      <c r="U47" s="221"/>
    </row>
    <row r="48" spans="1:21" ht="18" customHeight="1">
      <c r="A48" s="299"/>
      <c r="B48" s="229" t="str">
        <f>IF(OR('【別紙1-3】企業間連携の概要'!AM22="", '【別紙1-3】企業間連携の概要'!AM22=0), "",'【別紙1-3】企業間連携の概要'!AM22)</f>
        <v/>
      </c>
      <c r="C48" s="162"/>
      <c r="D48" s="249"/>
      <c r="E48" s="247"/>
      <c r="F48" s="226" t="str">
        <f t="shared" si="25"/>
        <v/>
      </c>
      <c r="G48" s="164" t="str">
        <f t="shared" si="26"/>
        <v/>
      </c>
      <c r="H48" s="206" t="str">
        <f t="shared" si="26"/>
        <v/>
      </c>
      <c r="I48" s="164" t="str">
        <f t="shared" si="26"/>
        <v/>
      </c>
      <c r="J48" s="164" t="str">
        <f t="shared" si="26"/>
        <v/>
      </c>
      <c r="K48" s="253"/>
      <c r="L48" s="164" t="str">
        <f t="shared" si="27"/>
        <v/>
      </c>
      <c r="M48" s="164" t="str">
        <f t="shared" si="27"/>
        <v/>
      </c>
      <c r="N48" s="164" t="str">
        <f t="shared" si="27"/>
        <v/>
      </c>
      <c r="P48" s="159" t="b">
        <f>'【別紙1-3】企業間連携の概要'!CK22</f>
        <v>0</v>
      </c>
      <c r="Q48" s="159" t="str">
        <f t="shared" si="24"/>
        <v>の中小企業該当</v>
      </c>
      <c r="U48" s="221"/>
    </row>
    <row r="49" spans="1:21" ht="18" customHeight="1">
      <c r="A49" s="299"/>
      <c r="B49" s="229" t="str">
        <f>IF(OR('【別紙1-3】企業間連携の概要'!AM23="", '【別紙1-3】企業間連携の概要'!AM23=0), "",'【別紙1-3】企業間連携の概要'!AM23)</f>
        <v/>
      </c>
      <c r="C49" s="162"/>
      <c r="D49" s="249"/>
      <c r="E49" s="247"/>
      <c r="F49" s="226" t="str">
        <f t="shared" si="25"/>
        <v/>
      </c>
      <c r="G49" s="164" t="str">
        <f t="shared" si="26"/>
        <v/>
      </c>
      <c r="H49" s="206" t="str">
        <f t="shared" si="26"/>
        <v/>
      </c>
      <c r="I49" s="164" t="str">
        <f t="shared" si="26"/>
        <v/>
      </c>
      <c r="J49" s="164" t="str">
        <f t="shared" si="26"/>
        <v/>
      </c>
      <c r="K49" s="253"/>
      <c r="L49" s="164" t="str">
        <f t="shared" si="27"/>
        <v/>
      </c>
      <c r="M49" s="164" t="str">
        <f t="shared" si="27"/>
        <v/>
      </c>
      <c r="N49" s="164" t="str">
        <f t="shared" si="27"/>
        <v/>
      </c>
      <c r="P49" s="159" t="b">
        <f>'【別紙1-3】企業間連携の概要'!CK23</f>
        <v>0</v>
      </c>
      <c r="Q49" s="159" t="str">
        <f t="shared" si="24"/>
        <v>の中小企業該当</v>
      </c>
      <c r="U49" s="221"/>
    </row>
    <row r="50" spans="1:21" ht="18" customHeight="1">
      <c r="A50" s="299"/>
      <c r="B50" s="229" t="str">
        <f>IF(OR('【別紙1-3】企業間連携の概要'!AM24="", '【別紙1-3】企業間連携の概要'!AM24=0), "",'【別紙1-3】企業間連携の概要'!AM24)</f>
        <v/>
      </c>
      <c r="C50" s="162"/>
      <c r="D50" s="249"/>
      <c r="E50" s="247"/>
      <c r="F50" s="226" t="str">
        <f t="shared" si="25"/>
        <v/>
      </c>
      <c r="G50" s="164" t="str">
        <f t="shared" si="26"/>
        <v/>
      </c>
      <c r="H50" s="206" t="str">
        <f t="shared" si="26"/>
        <v/>
      </c>
      <c r="I50" s="164" t="str">
        <f t="shared" si="26"/>
        <v/>
      </c>
      <c r="J50" s="164" t="str">
        <f t="shared" si="26"/>
        <v/>
      </c>
      <c r="K50" s="253"/>
      <c r="L50" s="164" t="str">
        <f t="shared" si="27"/>
        <v/>
      </c>
      <c r="M50" s="164" t="str">
        <f t="shared" si="27"/>
        <v/>
      </c>
      <c r="N50" s="164" t="str">
        <f t="shared" si="27"/>
        <v/>
      </c>
      <c r="P50" s="159" t="b">
        <f>'【別紙1-3】企業間連携の概要'!CK24</f>
        <v>0</v>
      </c>
      <c r="Q50" s="159" t="str">
        <f t="shared" si="24"/>
        <v>の中小企業該当</v>
      </c>
      <c r="U50" s="221"/>
    </row>
    <row r="51" spans="1:21" ht="18" customHeight="1">
      <c r="A51" s="299"/>
      <c r="B51" s="229" t="str">
        <f>IF(OR('【別紙1-3】企業間連携の概要'!AM25="", '【別紙1-3】企業間連携の概要'!AM25=0), "",'【別紙1-3】企業間連携の概要'!AM25)</f>
        <v/>
      </c>
      <c r="C51" s="162"/>
      <c r="D51" s="249"/>
      <c r="E51" s="247"/>
      <c r="F51" s="226" t="str">
        <f t="shared" si="25"/>
        <v/>
      </c>
      <c r="G51" s="164" t="str">
        <f t="shared" si="26"/>
        <v/>
      </c>
      <c r="H51" s="206" t="str">
        <f t="shared" si="26"/>
        <v/>
      </c>
      <c r="I51" s="164" t="str">
        <f t="shared" si="26"/>
        <v/>
      </c>
      <c r="J51" s="164" t="str">
        <f t="shared" si="26"/>
        <v/>
      </c>
      <c r="K51" s="253"/>
      <c r="L51" s="164" t="str">
        <f t="shared" si="27"/>
        <v/>
      </c>
      <c r="M51" s="164" t="str">
        <f t="shared" si="27"/>
        <v/>
      </c>
      <c r="N51" s="164" t="str">
        <f t="shared" si="27"/>
        <v/>
      </c>
      <c r="P51" s="159" t="b">
        <f>'【別紙1-3】企業間連携の概要'!CK25</f>
        <v>0</v>
      </c>
      <c r="Q51" s="159" t="str">
        <f t="shared" si="24"/>
        <v>の中小企業該当</v>
      </c>
      <c r="U51" s="221"/>
    </row>
    <row r="52" spans="1:21" ht="18" customHeight="1" thickBot="1">
      <c r="A52" s="300"/>
      <c r="B52" s="230" t="str">
        <f>IF(OR('【別紙1-3】企業間連携の概要'!AM26="", '【別紙1-3】企業間連携の概要'!AM26=0), "",'【別紙1-3】企業間連携の概要'!AM26)</f>
        <v/>
      </c>
      <c r="C52" s="166"/>
      <c r="D52" s="250"/>
      <c r="E52" s="248"/>
      <c r="F52" s="227" t="str">
        <f t="shared" si="25"/>
        <v/>
      </c>
      <c r="G52" s="168" t="str">
        <f t="shared" si="26"/>
        <v/>
      </c>
      <c r="H52" s="207" t="str">
        <f t="shared" si="26"/>
        <v/>
      </c>
      <c r="I52" s="168" t="str">
        <f t="shared" si="26"/>
        <v/>
      </c>
      <c r="J52" s="168" t="str">
        <f t="shared" si="26"/>
        <v/>
      </c>
      <c r="K52" s="254"/>
      <c r="L52" s="168" t="str">
        <f t="shared" si="27"/>
        <v/>
      </c>
      <c r="M52" s="168" t="str">
        <f t="shared" si="27"/>
        <v/>
      </c>
      <c r="N52" s="168" t="str">
        <f t="shared" si="27"/>
        <v/>
      </c>
      <c r="P52" s="159" t="b">
        <f>'【別紙1-3】企業間連携の概要'!CK26</f>
        <v>0</v>
      </c>
      <c r="Q52" s="159" t="str">
        <f t="shared" si="24"/>
        <v>の中小企業該当</v>
      </c>
      <c r="U52" s="221"/>
    </row>
    <row r="53" spans="1:21" ht="18" customHeight="1" thickTop="1">
      <c r="A53" s="301" t="s">
        <v>434</v>
      </c>
      <c r="B53" s="170"/>
      <c r="C53" s="169"/>
      <c r="D53" s="169"/>
      <c r="E53" s="169"/>
      <c r="F53" s="219"/>
      <c r="G53" s="186">
        <f t="shared" ref="G53:N53" si="28">SUM(G44:G52)</f>
        <v>0</v>
      </c>
      <c r="H53" s="208">
        <f t="shared" si="28"/>
        <v>0</v>
      </c>
      <c r="I53" s="186">
        <f t="shared" si="28"/>
        <v>0</v>
      </c>
      <c r="J53" s="186">
        <f t="shared" si="28"/>
        <v>0</v>
      </c>
      <c r="K53" s="176">
        <f t="shared" si="28"/>
        <v>0</v>
      </c>
      <c r="L53" s="186">
        <f t="shared" si="28"/>
        <v>0</v>
      </c>
      <c r="M53" s="186">
        <f t="shared" si="28"/>
        <v>0</v>
      </c>
      <c r="N53" s="155">
        <f t="shared" si="28"/>
        <v>0</v>
      </c>
      <c r="U53" s="221"/>
    </row>
    <row r="54" spans="1:21">
      <c r="N54" s="171"/>
    </row>
  </sheetData>
  <sheetProtection algorithmName="SHA-512" hashValue="991UDKfCDmF98oXIAmJ1/uX2fP8b36HUpImbLX5DGac7gbQsPJItb2CUiyiPwvRhvFkmKOhCKlYe7JwVjM/ugw==" saltValue="Ckf9KJHUG3p3berFwEgKVA==" spinCount="100000" sheet="1" objects="1" scenarios="1"/>
  <mergeCells count="9">
    <mergeCell ref="A42:G42"/>
    <mergeCell ref="A1:N1"/>
    <mergeCell ref="D2:F2"/>
    <mergeCell ref="G15:J15"/>
    <mergeCell ref="G28:J28"/>
    <mergeCell ref="G41:J41"/>
    <mergeCell ref="A3:D3"/>
    <mergeCell ref="A16:D16"/>
    <mergeCell ref="A29:D29"/>
  </mergeCells>
  <phoneticPr fontId="76"/>
  <dataValidations count="3">
    <dataValidation type="list" allowBlank="1" showInputMessage="1" showErrorMessage="1" sqref="D5:D13 D31:D39 D18:D26 D44:D52" xr:uid="{369481B8-6338-423A-9890-E0A73575E52F}">
      <formula1>"○,✕"</formula1>
    </dataValidation>
    <dataValidation operator="lessThanOrEqual" allowBlank="1" showInputMessage="1" showErrorMessage="1" sqref="N5:N13 N18:N26" xr:uid="{A2DF010D-A312-4FBC-91CB-0FEF0AAE177F}"/>
    <dataValidation type="decimal" operator="lessThanOrEqual" allowBlank="1" showInputMessage="1" showErrorMessage="1" errorTitle="上限額" error="R5年度の補助金上限額は2億円です。" sqref="N41 N28" xr:uid="{B3C21EE8-157A-46BD-BA5D-EDD64E530871}">
      <formula1>200000000</formula1>
    </dataValidation>
  </dataValidations>
  <pageMargins left="0.70866141732283472" right="0.70866141732283472" top="0.15748031496062992" bottom="0.15748031496062992" header="0.31496062992125984" footer="0.31496062992125984"/>
  <pageSetup paperSize="8" scale="82" fitToWidth="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53AE-C661-4DFF-BA23-875451C326BC}">
  <sheetPr>
    <pageSetUpPr fitToPage="1"/>
  </sheetPr>
  <dimension ref="A1:Y54"/>
  <sheetViews>
    <sheetView showGridLines="0" workbookViewId="0">
      <selection sqref="A1:N1"/>
    </sheetView>
  </sheetViews>
  <sheetFormatPr defaultColWidth="8.625" defaultRowHeight="13.5"/>
  <cols>
    <col min="1" max="1" width="24.625" style="159" customWidth="1"/>
    <col min="2" max="2" width="29.25" style="160" hidden="1" customWidth="1"/>
    <col min="3" max="3" width="9.875" style="159" hidden="1" customWidth="1"/>
    <col min="4" max="4" width="9.875" style="159" customWidth="1"/>
    <col min="5" max="5" width="8.25" style="159" hidden="1" customWidth="1"/>
    <col min="6" max="6" width="8.625" style="217"/>
    <col min="7" max="7" width="18.625" style="159" customWidth="1"/>
    <col min="8" max="8" width="18.625" style="160" customWidth="1"/>
    <col min="9" max="14" width="18.625" style="159" customWidth="1"/>
    <col min="15" max="16" width="8.625" style="159" hidden="1" customWidth="1"/>
    <col min="17" max="17" width="12.125" style="159" hidden="1" customWidth="1"/>
    <col min="18" max="20" width="8.625" style="159" hidden="1" customWidth="1"/>
    <col min="21" max="21" width="8.625" style="159"/>
    <col min="22" max="22" width="11.625" style="159" bestFit="1" customWidth="1"/>
    <col min="23" max="16384" width="8.625" style="159"/>
  </cols>
  <sheetData>
    <row r="1" spans="1:25" ht="17.25">
      <c r="A1" s="978" t="s">
        <v>490</v>
      </c>
      <c r="B1" s="978"/>
      <c r="C1" s="978"/>
      <c r="D1" s="978"/>
      <c r="E1" s="978"/>
      <c r="F1" s="978"/>
      <c r="G1" s="978"/>
      <c r="H1" s="978"/>
      <c r="I1" s="978"/>
      <c r="J1" s="978"/>
      <c r="K1" s="978"/>
      <c r="L1" s="978"/>
      <c r="M1" s="978"/>
      <c r="N1" s="978"/>
      <c r="O1" s="156"/>
      <c r="P1" s="157"/>
      <c r="Q1" s="157"/>
      <c r="R1" s="157"/>
      <c r="S1" s="157"/>
      <c r="T1" s="157"/>
      <c r="U1" s="157"/>
      <c r="V1" s="158"/>
      <c r="W1" s="158"/>
      <c r="X1" s="158"/>
      <c r="Y1" s="158"/>
    </row>
    <row r="2" spans="1:25" ht="30" customHeight="1">
      <c r="A2" s="159" t="s">
        <v>498</v>
      </c>
      <c r="D2" s="1162" t="str">
        <f>【別紙2】補助対象経費計算書!B10</f>
        <v/>
      </c>
      <c r="E2" s="1162"/>
      <c r="F2" s="1162"/>
      <c r="G2" s="217" t="s">
        <v>592</v>
      </c>
      <c r="H2" s="295" t="str">
        <f>【別紙2】補助対象経費計算書!C10</f>
        <v/>
      </c>
      <c r="N2" s="179" t="s">
        <v>440</v>
      </c>
    </row>
    <row r="3" spans="1:25" ht="27" customHeight="1">
      <c r="A3" s="1153" t="s">
        <v>435</v>
      </c>
      <c r="B3" s="1153"/>
      <c r="C3" s="1153"/>
      <c r="D3" s="1153"/>
    </row>
    <row r="4" spans="1:25" ht="54">
      <c r="A4" s="213" t="s">
        <v>461</v>
      </c>
      <c r="B4" s="212" t="s">
        <v>429</v>
      </c>
      <c r="C4" s="213" t="s">
        <v>430</v>
      </c>
      <c r="D4" s="220" t="s">
        <v>460</v>
      </c>
      <c r="E4" s="220" t="s">
        <v>473</v>
      </c>
      <c r="F4" s="218" t="s">
        <v>431</v>
      </c>
      <c r="G4" s="214" t="s">
        <v>432</v>
      </c>
      <c r="H4" s="215" t="s">
        <v>433</v>
      </c>
      <c r="I4" s="213" t="s">
        <v>446</v>
      </c>
      <c r="J4" s="213" t="s">
        <v>447</v>
      </c>
      <c r="K4" s="213" t="s">
        <v>448</v>
      </c>
      <c r="L4" s="213" t="s">
        <v>449</v>
      </c>
      <c r="M4" s="213" t="s">
        <v>450</v>
      </c>
      <c r="N4" s="213" t="s">
        <v>451</v>
      </c>
    </row>
    <row r="5" spans="1:25" ht="18" customHeight="1">
      <c r="A5" s="299"/>
      <c r="B5" s="229"/>
      <c r="C5" s="162"/>
      <c r="D5" s="249"/>
      <c r="E5" s="246"/>
      <c r="F5" s="226" t="str">
        <f>IF(OR($H$2="○",D5="○"),1/2,IF(AND($H$2="",D5="✕"),1/3,""))</f>
        <v/>
      </c>
      <c r="G5" s="163"/>
      <c r="H5" s="201"/>
      <c r="I5" s="164">
        <f t="shared" ref="I5:I13" si="0">G5-H5</f>
        <v>0</v>
      </c>
      <c r="J5" s="163"/>
      <c r="K5" s="174"/>
      <c r="L5" s="164">
        <f>MIN(J5,K5)</f>
        <v>0</v>
      </c>
      <c r="M5" s="164">
        <f>MIN(I5,L5)</f>
        <v>0</v>
      </c>
      <c r="N5" s="155" t="str">
        <f>IFERROR(ROUNDDOWN(M5*F5,-3),"")</f>
        <v/>
      </c>
      <c r="P5" s="159" t="b">
        <f>'【別紙1-3】企業間連携の概要'!CK18</f>
        <v>0</v>
      </c>
      <c r="Q5" s="184" t="str">
        <f t="shared" ref="Q5:Q13" si="1">B5&amp;"の中小企業該当"</f>
        <v>の中小企業該当</v>
      </c>
      <c r="R5" s="184"/>
      <c r="U5" s="221"/>
    </row>
    <row r="6" spans="1:25" ht="18" customHeight="1">
      <c r="A6" s="299"/>
      <c r="B6" s="229"/>
      <c r="C6" s="162"/>
      <c r="D6" s="249"/>
      <c r="E6" s="247"/>
      <c r="F6" s="226" t="str">
        <f t="shared" ref="F6:F13" si="2">IF(OR($H$2="○",D6="○"),1/2,IF(AND($H$2="",D6="✕"),1/3,""))</f>
        <v/>
      </c>
      <c r="G6" s="163"/>
      <c r="H6" s="201"/>
      <c r="I6" s="164">
        <f t="shared" si="0"/>
        <v>0</v>
      </c>
      <c r="J6" s="163"/>
      <c r="K6" s="174"/>
      <c r="L6" s="164">
        <f t="shared" ref="L6:L13" si="3">MIN(J6,K6)</f>
        <v>0</v>
      </c>
      <c r="M6" s="164">
        <f>MIN(I6,L6)</f>
        <v>0</v>
      </c>
      <c r="N6" s="155" t="str">
        <f t="shared" ref="N6:N13" si="4">IFERROR(ROUNDDOWN(M6*F6,-3),"")</f>
        <v/>
      </c>
      <c r="P6" s="159" t="b">
        <f>'【別紙1-3】企業間連携の概要'!CK19</f>
        <v>0</v>
      </c>
      <c r="Q6" s="184" t="str">
        <f t="shared" si="1"/>
        <v>の中小企業該当</v>
      </c>
      <c r="R6" s="184"/>
      <c r="U6" s="221"/>
    </row>
    <row r="7" spans="1:25" ht="18" customHeight="1">
      <c r="A7" s="299"/>
      <c r="B7" s="229"/>
      <c r="C7" s="162"/>
      <c r="D7" s="249"/>
      <c r="E7" s="247"/>
      <c r="F7" s="226" t="str">
        <f t="shared" si="2"/>
        <v/>
      </c>
      <c r="G7" s="163"/>
      <c r="H7" s="201"/>
      <c r="I7" s="164">
        <f t="shared" si="0"/>
        <v>0</v>
      </c>
      <c r="J7" s="163"/>
      <c r="K7" s="174"/>
      <c r="L7" s="164">
        <f t="shared" si="3"/>
        <v>0</v>
      </c>
      <c r="M7" s="164">
        <f t="shared" ref="M7:M13" si="5">MIN(I7,L7)</f>
        <v>0</v>
      </c>
      <c r="N7" s="155" t="str">
        <f t="shared" si="4"/>
        <v/>
      </c>
      <c r="P7" s="159" t="b">
        <f>'【別紙1-3】企業間連携の概要'!CK20</f>
        <v>0</v>
      </c>
      <c r="Q7" s="184" t="str">
        <f t="shared" si="1"/>
        <v>の中小企業該当</v>
      </c>
      <c r="R7" s="184"/>
      <c r="U7" s="221"/>
    </row>
    <row r="8" spans="1:25" ht="18" customHeight="1">
      <c r="A8" s="299"/>
      <c r="B8" s="229"/>
      <c r="C8" s="162"/>
      <c r="D8" s="249"/>
      <c r="E8" s="247"/>
      <c r="F8" s="226" t="str">
        <f t="shared" si="2"/>
        <v/>
      </c>
      <c r="G8" s="163"/>
      <c r="H8" s="201"/>
      <c r="I8" s="164">
        <f t="shared" si="0"/>
        <v>0</v>
      </c>
      <c r="J8" s="163"/>
      <c r="K8" s="174"/>
      <c r="L8" s="164">
        <f t="shared" si="3"/>
        <v>0</v>
      </c>
      <c r="M8" s="164">
        <f t="shared" si="5"/>
        <v>0</v>
      </c>
      <c r="N8" s="155" t="str">
        <f t="shared" si="4"/>
        <v/>
      </c>
      <c r="P8" s="159" t="b">
        <f>'【別紙1-3】企業間連携の概要'!CK21</f>
        <v>0</v>
      </c>
      <c r="Q8" s="184" t="str">
        <f t="shared" si="1"/>
        <v>の中小企業該当</v>
      </c>
      <c r="R8" s="184"/>
      <c r="U8" s="221"/>
    </row>
    <row r="9" spans="1:25" ht="18" customHeight="1">
      <c r="A9" s="299"/>
      <c r="B9" s="229"/>
      <c r="C9" s="162"/>
      <c r="D9" s="249"/>
      <c r="E9" s="247"/>
      <c r="F9" s="226" t="str">
        <f t="shared" si="2"/>
        <v/>
      </c>
      <c r="G9" s="163"/>
      <c r="H9" s="201"/>
      <c r="I9" s="164">
        <f t="shared" si="0"/>
        <v>0</v>
      </c>
      <c r="J9" s="163"/>
      <c r="K9" s="174"/>
      <c r="L9" s="164">
        <f t="shared" si="3"/>
        <v>0</v>
      </c>
      <c r="M9" s="164">
        <f t="shared" si="5"/>
        <v>0</v>
      </c>
      <c r="N9" s="155" t="str">
        <f t="shared" si="4"/>
        <v/>
      </c>
      <c r="P9" s="159" t="b">
        <f>'【別紙1-3】企業間連携の概要'!CK22</f>
        <v>0</v>
      </c>
      <c r="Q9" s="184" t="str">
        <f t="shared" si="1"/>
        <v>の中小企業該当</v>
      </c>
      <c r="R9" s="184"/>
      <c r="U9" s="221"/>
    </row>
    <row r="10" spans="1:25" ht="18" customHeight="1">
      <c r="A10" s="299"/>
      <c r="B10" s="229"/>
      <c r="C10" s="162"/>
      <c r="D10" s="249"/>
      <c r="E10" s="247"/>
      <c r="F10" s="226" t="str">
        <f t="shared" si="2"/>
        <v/>
      </c>
      <c r="G10" s="163"/>
      <c r="H10" s="201"/>
      <c r="I10" s="164">
        <f t="shared" si="0"/>
        <v>0</v>
      </c>
      <c r="J10" s="163"/>
      <c r="K10" s="174"/>
      <c r="L10" s="164">
        <f t="shared" si="3"/>
        <v>0</v>
      </c>
      <c r="M10" s="164">
        <f t="shared" si="5"/>
        <v>0</v>
      </c>
      <c r="N10" s="155" t="str">
        <f t="shared" si="4"/>
        <v/>
      </c>
      <c r="P10" s="159" t="b">
        <f>'【別紙1-3】企業間連携の概要'!CK23</f>
        <v>0</v>
      </c>
      <c r="Q10" s="184" t="str">
        <f t="shared" si="1"/>
        <v>の中小企業該当</v>
      </c>
      <c r="R10" s="184"/>
      <c r="U10" s="221"/>
    </row>
    <row r="11" spans="1:25" ht="18" customHeight="1">
      <c r="A11" s="299"/>
      <c r="B11" s="229"/>
      <c r="C11" s="162"/>
      <c r="D11" s="249"/>
      <c r="E11" s="247"/>
      <c r="F11" s="226" t="str">
        <f t="shared" si="2"/>
        <v/>
      </c>
      <c r="G11" s="163"/>
      <c r="H11" s="201"/>
      <c r="I11" s="164">
        <f t="shared" si="0"/>
        <v>0</v>
      </c>
      <c r="J11" s="163"/>
      <c r="K11" s="174"/>
      <c r="L11" s="164">
        <f t="shared" si="3"/>
        <v>0</v>
      </c>
      <c r="M11" s="164">
        <f t="shared" si="5"/>
        <v>0</v>
      </c>
      <c r="N11" s="155" t="str">
        <f t="shared" si="4"/>
        <v/>
      </c>
      <c r="P11" s="159" t="b">
        <f>'【別紙1-3】企業間連携の概要'!CK24</f>
        <v>0</v>
      </c>
      <c r="Q11" s="184" t="str">
        <f t="shared" si="1"/>
        <v>の中小企業該当</v>
      </c>
      <c r="R11" s="184"/>
      <c r="U11" s="221"/>
    </row>
    <row r="12" spans="1:25" ht="18" customHeight="1">
      <c r="A12" s="299"/>
      <c r="B12" s="229"/>
      <c r="C12" s="162"/>
      <c r="D12" s="249"/>
      <c r="E12" s="247"/>
      <c r="F12" s="226" t="str">
        <f t="shared" si="2"/>
        <v/>
      </c>
      <c r="G12" s="163"/>
      <c r="H12" s="201"/>
      <c r="I12" s="164">
        <f t="shared" si="0"/>
        <v>0</v>
      </c>
      <c r="J12" s="163"/>
      <c r="K12" s="174"/>
      <c r="L12" s="164">
        <f t="shared" si="3"/>
        <v>0</v>
      </c>
      <c r="M12" s="164">
        <f t="shared" si="5"/>
        <v>0</v>
      </c>
      <c r="N12" s="155" t="str">
        <f t="shared" si="4"/>
        <v/>
      </c>
      <c r="P12" s="159" t="b">
        <f>'【別紙1-3】企業間連携の概要'!CK25</f>
        <v>0</v>
      </c>
      <c r="Q12" s="184" t="str">
        <f t="shared" si="1"/>
        <v>の中小企業該当</v>
      </c>
      <c r="R12" s="184"/>
      <c r="U12" s="221"/>
    </row>
    <row r="13" spans="1:25" ht="18" customHeight="1" thickBot="1">
      <c r="A13" s="300"/>
      <c r="B13" s="230"/>
      <c r="C13" s="166"/>
      <c r="D13" s="250"/>
      <c r="E13" s="248"/>
      <c r="F13" s="227" t="str">
        <f t="shared" si="2"/>
        <v/>
      </c>
      <c r="G13" s="167"/>
      <c r="H13" s="202"/>
      <c r="I13" s="168">
        <f t="shared" si="0"/>
        <v>0</v>
      </c>
      <c r="J13" s="167"/>
      <c r="K13" s="175"/>
      <c r="L13" s="168">
        <f t="shared" si="3"/>
        <v>0</v>
      </c>
      <c r="M13" s="168">
        <f t="shared" si="5"/>
        <v>0</v>
      </c>
      <c r="N13" s="168" t="str">
        <f t="shared" si="4"/>
        <v/>
      </c>
      <c r="P13" s="159" t="b">
        <f>'【別紙1-3】企業間連携の概要'!CK26</f>
        <v>0</v>
      </c>
      <c r="Q13" s="184" t="str">
        <f t="shared" si="1"/>
        <v>の中小企業該当</v>
      </c>
      <c r="R13" s="184"/>
      <c r="U13" s="221"/>
    </row>
    <row r="14" spans="1:25" ht="18" customHeight="1" thickTop="1">
      <c r="A14" s="301" t="s">
        <v>434</v>
      </c>
      <c r="B14" s="170"/>
      <c r="C14" s="169"/>
      <c r="D14" s="169"/>
      <c r="E14" s="169"/>
      <c r="F14" s="219"/>
      <c r="G14" s="155">
        <f>SUM(G5:G13)</f>
        <v>0</v>
      </c>
      <c r="H14" s="203">
        <f t="shared" ref="H14:N14" si="6">SUM(H5:H13)</f>
        <v>0</v>
      </c>
      <c r="I14" s="155">
        <f t="shared" si="6"/>
        <v>0</v>
      </c>
      <c r="J14" s="155">
        <f t="shared" si="6"/>
        <v>0</v>
      </c>
      <c r="K14" s="176">
        <f t="shared" si="6"/>
        <v>0</v>
      </c>
      <c r="L14" s="155">
        <f t="shared" si="6"/>
        <v>0</v>
      </c>
      <c r="M14" s="155">
        <f t="shared" si="6"/>
        <v>0</v>
      </c>
      <c r="N14" s="245">
        <f t="shared" si="6"/>
        <v>0</v>
      </c>
      <c r="O14" s="216"/>
      <c r="U14" s="221"/>
    </row>
    <row r="15" spans="1:25">
      <c r="A15" s="298"/>
      <c r="G15" s="1155" t="s">
        <v>595</v>
      </c>
      <c r="H15" s="1155"/>
      <c r="I15" s="1155"/>
      <c r="J15" s="1155"/>
    </row>
    <row r="16" spans="1:25" ht="27" customHeight="1">
      <c r="A16" s="1153" t="s">
        <v>436</v>
      </c>
      <c r="B16" s="1153"/>
      <c r="C16" s="1153"/>
      <c r="D16" s="1153"/>
    </row>
    <row r="17" spans="1:21" ht="54">
      <c r="A17" s="213" t="s">
        <v>461</v>
      </c>
      <c r="B17" s="212" t="s">
        <v>429</v>
      </c>
      <c r="C17" s="213" t="s">
        <v>430</v>
      </c>
      <c r="D17" s="220" t="s">
        <v>460</v>
      </c>
      <c r="E17" s="220" t="s">
        <v>473</v>
      </c>
      <c r="F17" s="218" t="s">
        <v>431</v>
      </c>
      <c r="G17" s="214" t="s">
        <v>432</v>
      </c>
      <c r="H17" s="215" t="s">
        <v>433</v>
      </c>
      <c r="I17" s="213" t="s">
        <v>446</v>
      </c>
      <c r="J17" s="213" t="s">
        <v>447</v>
      </c>
      <c r="K17" s="213" t="s">
        <v>448</v>
      </c>
      <c r="L17" s="213" t="s">
        <v>449</v>
      </c>
      <c r="M17" s="213" t="s">
        <v>450</v>
      </c>
      <c r="N17" s="213" t="s">
        <v>451</v>
      </c>
    </row>
    <row r="18" spans="1:21" ht="18" customHeight="1">
      <c r="A18" s="299"/>
      <c r="B18" s="229"/>
      <c r="C18" s="162"/>
      <c r="D18" s="249"/>
      <c r="E18" s="246"/>
      <c r="F18" s="226" t="str">
        <f>IF(OR($H$2="○",D18="○"),1/2,IF(AND($H$2="",D18="✕"),1/3,""))</f>
        <v/>
      </c>
      <c r="G18" s="163"/>
      <c r="H18" s="201"/>
      <c r="I18" s="164">
        <f t="shared" ref="I18:I26" si="7">G18-H18</f>
        <v>0</v>
      </c>
      <c r="J18" s="163"/>
      <c r="K18" s="174"/>
      <c r="L18" s="164">
        <f>MIN(J18,K18)</f>
        <v>0</v>
      </c>
      <c r="M18" s="164">
        <f>MIN(I18,L18)</f>
        <v>0</v>
      </c>
      <c r="N18" s="155" t="str">
        <f t="shared" ref="N18:N26" si="8">IFERROR(ROUNDDOWN(M18*F18,-3),"")</f>
        <v/>
      </c>
      <c r="P18" s="159" t="b">
        <f>'【別紙1-3】企業間連携の概要'!CK18</f>
        <v>0</v>
      </c>
      <c r="Q18" s="159" t="str">
        <f t="shared" ref="Q18:Q26" si="9">B18&amp;"の中小企業該当"</f>
        <v>の中小企業該当</v>
      </c>
      <c r="U18" s="221"/>
    </row>
    <row r="19" spans="1:21" ht="18" customHeight="1">
      <c r="A19" s="299"/>
      <c r="B19" s="229"/>
      <c r="C19" s="162"/>
      <c r="D19" s="249"/>
      <c r="E19" s="247"/>
      <c r="F19" s="226" t="str">
        <f t="shared" ref="F19:F26" si="10">IF(OR($H$2="○",D19="○"),1/2,IF(AND($H$2="",D19="✕"),1/3,""))</f>
        <v/>
      </c>
      <c r="G19" s="163"/>
      <c r="H19" s="201"/>
      <c r="I19" s="164">
        <f t="shared" si="7"/>
        <v>0</v>
      </c>
      <c r="J19" s="163"/>
      <c r="K19" s="174"/>
      <c r="L19" s="164">
        <f t="shared" ref="L19:L26" si="11">MIN(J19,K19)</f>
        <v>0</v>
      </c>
      <c r="M19" s="164">
        <f>MIN(I19,L19)</f>
        <v>0</v>
      </c>
      <c r="N19" s="155" t="str">
        <f t="shared" si="8"/>
        <v/>
      </c>
      <c r="P19" s="159" t="b">
        <f>'【別紙1-3】企業間連携の概要'!CK19</f>
        <v>0</v>
      </c>
      <c r="Q19" s="159" t="str">
        <f t="shared" si="9"/>
        <v>の中小企業該当</v>
      </c>
      <c r="U19" s="221"/>
    </row>
    <row r="20" spans="1:21" ht="18" customHeight="1">
      <c r="A20" s="299"/>
      <c r="B20" s="229"/>
      <c r="C20" s="162"/>
      <c r="D20" s="249"/>
      <c r="E20" s="247"/>
      <c r="F20" s="226" t="str">
        <f t="shared" si="10"/>
        <v/>
      </c>
      <c r="G20" s="163"/>
      <c r="H20" s="201"/>
      <c r="I20" s="164">
        <f t="shared" si="7"/>
        <v>0</v>
      </c>
      <c r="J20" s="163"/>
      <c r="K20" s="174"/>
      <c r="L20" s="164">
        <f t="shared" si="11"/>
        <v>0</v>
      </c>
      <c r="M20" s="164">
        <f t="shared" ref="M20:M26" si="12">MIN(I20,L20)</f>
        <v>0</v>
      </c>
      <c r="N20" s="155" t="str">
        <f t="shared" si="8"/>
        <v/>
      </c>
      <c r="P20" s="159" t="b">
        <f>'【別紙1-3】企業間連携の概要'!CK20</f>
        <v>0</v>
      </c>
      <c r="Q20" s="159" t="str">
        <f t="shared" si="9"/>
        <v>の中小企業該当</v>
      </c>
      <c r="U20" s="221"/>
    </row>
    <row r="21" spans="1:21" ht="18" customHeight="1">
      <c r="A21" s="299"/>
      <c r="B21" s="229"/>
      <c r="C21" s="162"/>
      <c r="D21" s="249"/>
      <c r="E21" s="247"/>
      <c r="F21" s="226" t="str">
        <f t="shared" si="10"/>
        <v/>
      </c>
      <c r="G21" s="163"/>
      <c r="H21" s="201"/>
      <c r="I21" s="164">
        <f t="shared" si="7"/>
        <v>0</v>
      </c>
      <c r="J21" s="163"/>
      <c r="K21" s="174"/>
      <c r="L21" s="164">
        <f t="shared" si="11"/>
        <v>0</v>
      </c>
      <c r="M21" s="164">
        <f t="shared" si="12"/>
        <v>0</v>
      </c>
      <c r="N21" s="155" t="str">
        <f t="shared" si="8"/>
        <v/>
      </c>
      <c r="P21" s="159" t="b">
        <f>'【別紙1-3】企業間連携の概要'!CK21</f>
        <v>0</v>
      </c>
      <c r="Q21" s="159" t="str">
        <f t="shared" si="9"/>
        <v>の中小企業該当</v>
      </c>
      <c r="U21" s="221"/>
    </row>
    <row r="22" spans="1:21" ht="18" customHeight="1">
      <c r="A22" s="299"/>
      <c r="B22" s="229"/>
      <c r="C22" s="162"/>
      <c r="D22" s="249"/>
      <c r="E22" s="247"/>
      <c r="F22" s="226" t="str">
        <f t="shared" si="10"/>
        <v/>
      </c>
      <c r="G22" s="163"/>
      <c r="H22" s="201"/>
      <c r="I22" s="164">
        <f t="shared" si="7"/>
        <v>0</v>
      </c>
      <c r="J22" s="163"/>
      <c r="K22" s="174"/>
      <c r="L22" s="164">
        <f t="shared" si="11"/>
        <v>0</v>
      </c>
      <c r="M22" s="164">
        <f t="shared" si="12"/>
        <v>0</v>
      </c>
      <c r="N22" s="155" t="str">
        <f t="shared" si="8"/>
        <v/>
      </c>
      <c r="P22" s="159" t="b">
        <f>'【別紙1-3】企業間連携の概要'!CK22</f>
        <v>0</v>
      </c>
      <c r="Q22" s="159" t="str">
        <f t="shared" si="9"/>
        <v>の中小企業該当</v>
      </c>
      <c r="U22" s="221"/>
    </row>
    <row r="23" spans="1:21" ht="18" customHeight="1">
      <c r="A23" s="299"/>
      <c r="B23" s="229"/>
      <c r="C23" s="162"/>
      <c r="D23" s="249"/>
      <c r="E23" s="247"/>
      <c r="F23" s="226" t="str">
        <f t="shared" si="10"/>
        <v/>
      </c>
      <c r="G23" s="163"/>
      <c r="H23" s="201"/>
      <c r="I23" s="164">
        <f t="shared" si="7"/>
        <v>0</v>
      </c>
      <c r="J23" s="163"/>
      <c r="K23" s="174"/>
      <c r="L23" s="164">
        <f t="shared" si="11"/>
        <v>0</v>
      </c>
      <c r="M23" s="164">
        <f t="shared" si="12"/>
        <v>0</v>
      </c>
      <c r="N23" s="155" t="str">
        <f t="shared" si="8"/>
        <v/>
      </c>
      <c r="P23" s="159" t="b">
        <f>'【別紙1-3】企業間連携の概要'!CK23</f>
        <v>0</v>
      </c>
      <c r="Q23" s="159" t="str">
        <f t="shared" si="9"/>
        <v>の中小企業該当</v>
      </c>
      <c r="U23" s="221"/>
    </row>
    <row r="24" spans="1:21" ht="18" customHeight="1">
      <c r="A24" s="299"/>
      <c r="B24" s="229"/>
      <c r="C24" s="162"/>
      <c r="D24" s="249"/>
      <c r="E24" s="247"/>
      <c r="F24" s="226" t="str">
        <f t="shared" si="10"/>
        <v/>
      </c>
      <c r="G24" s="163"/>
      <c r="H24" s="201"/>
      <c r="I24" s="164">
        <f t="shared" si="7"/>
        <v>0</v>
      </c>
      <c r="J24" s="163"/>
      <c r="K24" s="174"/>
      <c r="L24" s="164">
        <f t="shared" si="11"/>
        <v>0</v>
      </c>
      <c r="M24" s="164">
        <f t="shared" si="12"/>
        <v>0</v>
      </c>
      <c r="N24" s="155" t="str">
        <f t="shared" si="8"/>
        <v/>
      </c>
      <c r="P24" s="159" t="b">
        <f>'【別紙1-3】企業間連携の概要'!CK24</f>
        <v>0</v>
      </c>
      <c r="Q24" s="159" t="str">
        <f t="shared" si="9"/>
        <v>の中小企業該当</v>
      </c>
      <c r="U24" s="221"/>
    </row>
    <row r="25" spans="1:21" ht="18" customHeight="1">
      <c r="A25" s="299"/>
      <c r="B25" s="229"/>
      <c r="C25" s="162"/>
      <c r="D25" s="249"/>
      <c r="E25" s="247"/>
      <c r="F25" s="226" t="str">
        <f t="shared" si="10"/>
        <v/>
      </c>
      <c r="G25" s="163"/>
      <c r="H25" s="201"/>
      <c r="I25" s="164">
        <f t="shared" si="7"/>
        <v>0</v>
      </c>
      <c r="J25" s="163"/>
      <c r="K25" s="174"/>
      <c r="L25" s="164">
        <f t="shared" si="11"/>
        <v>0</v>
      </c>
      <c r="M25" s="164">
        <f t="shared" si="12"/>
        <v>0</v>
      </c>
      <c r="N25" s="155" t="str">
        <f t="shared" si="8"/>
        <v/>
      </c>
      <c r="P25" s="159" t="b">
        <f>'【別紙1-3】企業間連携の概要'!CK25</f>
        <v>0</v>
      </c>
      <c r="Q25" s="159" t="str">
        <f t="shared" si="9"/>
        <v>の中小企業該当</v>
      </c>
      <c r="U25" s="221"/>
    </row>
    <row r="26" spans="1:21" ht="18" customHeight="1" thickBot="1">
      <c r="A26" s="300"/>
      <c r="B26" s="229"/>
      <c r="C26" s="166"/>
      <c r="D26" s="250"/>
      <c r="E26" s="248"/>
      <c r="F26" s="227" t="str">
        <f t="shared" si="10"/>
        <v/>
      </c>
      <c r="G26" s="167"/>
      <c r="H26" s="202"/>
      <c r="I26" s="168">
        <f t="shared" si="7"/>
        <v>0</v>
      </c>
      <c r="J26" s="167"/>
      <c r="K26" s="175"/>
      <c r="L26" s="168">
        <f t="shared" si="11"/>
        <v>0</v>
      </c>
      <c r="M26" s="168">
        <f t="shared" si="12"/>
        <v>0</v>
      </c>
      <c r="N26" s="168" t="str">
        <f t="shared" si="8"/>
        <v/>
      </c>
      <c r="P26" s="159" t="b">
        <f>'【別紙1-3】企業間連携の概要'!CK26</f>
        <v>0</v>
      </c>
      <c r="Q26" s="159" t="str">
        <f t="shared" si="9"/>
        <v>の中小企業該当</v>
      </c>
      <c r="U26" s="221"/>
    </row>
    <row r="27" spans="1:21" ht="18" customHeight="1" thickTop="1">
      <c r="A27" s="301" t="s">
        <v>434</v>
      </c>
      <c r="B27" s="170"/>
      <c r="C27" s="169"/>
      <c r="D27" s="169"/>
      <c r="E27" s="169"/>
      <c r="F27" s="219"/>
      <c r="G27" s="155">
        <f>SUM(G18:G26)</f>
        <v>0</v>
      </c>
      <c r="H27" s="203">
        <f>SUM(H18:H26)</f>
        <v>0</v>
      </c>
      <c r="I27" s="155">
        <f t="shared" ref="I27:J27" si="13">SUM(I18:I26)</f>
        <v>0</v>
      </c>
      <c r="J27" s="155">
        <f t="shared" si="13"/>
        <v>0</v>
      </c>
      <c r="K27" s="176">
        <f>SUM(K18:K26)</f>
        <v>0</v>
      </c>
      <c r="L27" s="155">
        <f t="shared" ref="L27:N27" si="14">SUM(L18:L26)</f>
        <v>0</v>
      </c>
      <c r="M27" s="155">
        <f t="shared" si="14"/>
        <v>0</v>
      </c>
      <c r="N27" s="155">
        <f t="shared" si="14"/>
        <v>0</v>
      </c>
      <c r="U27" s="221"/>
    </row>
    <row r="28" spans="1:21">
      <c r="A28" s="298"/>
      <c r="G28" s="1155" t="s">
        <v>595</v>
      </c>
      <c r="H28" s="1155"/>
      <c r="I28" s="1155"/>
      <c r="J28" s="1155"/>
      <c r="K28" s="173"/>
      <c r="L28" s="173"/>
      <c r="M28" s="173"/>
      <c r="N28" s="173"/>
      <c r="U28" s="221"/>
    </row>
    <row r="29" spans="1:21" ht="27" customHeight="1">
      <c r="A29" s="1153" t="s">
        <v>437</v>
      </c>
      <c r="B29" s="1153"/>
      <c r="C29" s="1153"/>
      <c r="D29" s="1153"/>
    </row>
    <row r="30" spans="1:21" ht="54">
      <c r="A30" s="213" t="s">
        <v>461</v>
      </c>
      <c r="B30" s="212" t="s">
        <v>429</v>
      </c>
      <c r="C30" s="213" t="s">
        <v>430</v>
      </c>
      <c r="D30" s="220" t="s">
        <v>460</v>
      </c>
      <c r="E30" s="220"/>
      <c r="F30" s="218" t="s">
        <v>431</v>
      </c>
      <c r="G30" s="214" t="s">
        <v>432</v>
      </c>
      <c r="H30" s="215" t="s">
        <v>433</v>
      </c>
      <c r="I30" s="213" t="s">
        <v>446</v>
      </c>
      <c r="J30" s="213" t="s">
        <v>447</v>
      </c>
      <c r="K30" s="213" t="s">
        <v>448</v>
      </c>
      <c r="L30" s="213" t="s">
        <v>449</v>
      </c>
      <c r="M30" s="213" t="s">
        <v>450</v>
      </c>
      <c r="N30" s="213" t="s">
        <v>451</v>
      </c>
    </row>
    <row r="31" spans="1:21" ht="18" customHeight="1">
      <c r="A31" s="299"/>
      <c r="B31" s="229"/>
      <c r="C31" s="162"/>
      <c r="D31" s="249"/>
      <c r="E31" s="246"/>
      <c r="F31" s="226" t="str">
        <f>IF(OR($H$2="○",D31="○"),1/2,IF(AND($H$2="",D31="✕"),1/3,""))</f>
        <v/>
      </c>
      <c r="G31" s="163"/>
      <c r="H31" s="201"/>
      <c r="I31" s="164">
        <f t="shared" ref="I31:I39" si="15">G31-H31</f>
        <v>0</v>
      </c>
      <c r="J31" s="163"/>
      <c r="K31" s="174"/>
      <c r="L31" s="164">
        <f>MIN(J31,K31)</f>
        <v>0</v>
      </c>
      <c r="M31" s="164">
        <f>MIN(I31,L31)</f>
        <v>0</v>
      </c>
      <c r="N31" s="164" t="str">
        <f t="shared" ref="N31:N39" si="16">IFERROR(ROUNDDOWN(M31*F31,-3),"")</f>
        <v/>
      </c>
      <c r="P31" s="159" t="b">
        <f>'【別紙1-3】企業間連携の概要'!CK18</f>
        <v>0</v>
      </c>
      <c r="Q31" s="159" t="str">
        <f t="shared" ref="Q31:Q39" si="17">B31&amp;"の中小企業該当"</f>
        <v>の中小企業該当</v>
      </c>
      <c r="U31" s="221"/>
    </row>
    <row r="32" spans="1:21" ht="18" customHeight="1">
      <c r="A32" s="299"/>
      <c r="B32" s="229"/>
      <c r="C32" s="162"/>
      <c r="D32" s="249"/>
      <c r="E32" s="247"/>
      <c r="F32" s="226" t="str">
        <f t="shared" ref="F32:F39" si="18">IF(OR($H$2="○",D32="○"),1/2,IF(AND($H$2="",D32="✕"),1/3,""))</f>
        <v/>
      </c>
      <c r="G32" s="163"/>
      <c r="H32" s="201"/>
      <c r="I32" s="164">
        <f t="shared" si="15"/>
        <v>0</v>
      </c>
      <c r="J32" s="163"/>
      <c r="K32" s="174"/>
      <c r="L32" s="164">
        <f t="shared" ref="L32:L39" si="19">MIN(J32,K32)</f>
        <v>0</v>
      </c>
      <c r="M32" s="164">
        <f>MIN(I32,L32)</f>
        <v>0</v>
      </c>
      <c r="N32" s="164" t="str">
        <f t="shared" si="16"/>
        <v/>
      </c>
      <c r="P32" s="159" t="b">
        <f>'【別紙1-3】企業間連携の概要'!CK19</f>
        <v>0</v>
      </c>
      <c r="Q32" s="159" t="str">
        <f t="shared" si="17"/>
        <v>の中小企業該当</v>
      </c>
      <c r="U32" s="221"/>
    </row>
    <row r="33" spans="1:21" ht="18" customHeight="1">
      <c r="A33" s="299"/>
      <c r="B33" s="229"/>
      <c r="C33" s="162"/>
      <c r="D33" s="249"/>
      <c r="E33" s="247"/>
      <c r="F33" s="226" t="str">
        <f t="shared" si="18"/>
        <v/>
      </c>
      <c r="G33" s="163"/>
      <c r="H33" s="201"/>
      <c r="I33" s="164">
        <f t="shared" si="15"/>
        <v>0</v>
      </c>
      <c r="J33" s="163"/>
      <c r="K33" s="174"/>
      <c r="L33" s="164">
        <f t="shared" si="19"/>
        <v>0</v>
      </c>
      <c r="M33" s="164">
        <f t="shared" ref="M33:M39" si="20">MIN(I33,L33)</f>
        <v>0</v>
      </c>
      <c r="N33" s="164" t="str">
        <f t="shared" si="16"/>
        <v/>
      </c>
      <c r="P33" s="159" t="b">
        <f>'【別紙1-3】企業間連携の概要'!CK20</f>
        <v>0</v>
      </c>
      <c r="Q33" s="159" t="str">
        <f t="shared" si="17"/>
        <v>の中小企業該当</v>
      </c>
      <c r="U33" s="221"/>
    </row>
    <row r="34" spans="1:21" ht="18" customHeight="1">
      <c r="A34" s="299"/>
      <c r="B34" s="229"/>
      <c r="C34" s="162" t="str">
        <f>IFERROR(IF(VLOOKUP(B34,'【別紙1-3】企業間連携の概要'!$CJ$18:$CL$26,2,0),"○",""),"")</f>
        <v/>
      </c>
      <c r="D34" s="249"/>
      <c r="E34" s="247"/>
      <c r="F34" s="226" t="str">
        <f t="shared" si="18"/>
        <v/>
      </c>
      <c r="G34" s="163"/>
      <c r="H34" s="201"/>
      <c r="I34" s="164">
        <f t="shared" si="15"/>
        <v>0</v>
      </c>
      <c r="J34" s="163"/>
      <c r="K34" s="174"/>
      <c r="L34" s="164">
        <f t="shared" si="19"/>
        <v>0</v>
      </c>
      <c r="M34" s="164">
        <f t="shared" si="20"/>
        <v>0</v>
      </c>
      <c r="N34" s="164" t="str">
        <f t="shared" si="16"/>
        <v/>
      </c>
      <c r="P34" s="159" t="b">
        <f>'【別紙1-3】企業間連携の概要'!CK21</f>
        <v>0</v>
      </c>
      <c r="Q34" s="159" t="str">
        <f t="shared" si="17"/>
        <v>の中小企業該当</v>
      </c>
      <c r="U34" s="221"/>
    </row>
    <row r="35" spans="1:21" ht="18" customHeight="1">
      <c r="A35" s="299"/>
      <c r="B35" s="229"/>
      <c r="C35" s="162" t="str">
        <f>IFERROR(IF(VLOOKUP(B35,'【別紙1-3】企業間連携の概要'!$CJ$18:$CL$26,2,0),"○",""),"")</f>
        <v/>
      </c>
      <c r="D35" s="249"/>
      <c r="E35" s="247"/>
      <c r="F35" s="226" t="str">
        <f t="shared" si="18"/>
        <v/>
      </c>
      <c r="G35" s="163"/>
      <c r="H35" s="201"/>
      <c r="I35" s="164">
        <f t="shared" si="15"/>
        <v>0</v>
      </c>
      <c r="J35" s="163"/>
      <c r="K35" s="174"/>
      <c r="L35" s="164">
        <f>MIN(J35,K35)</f>
        <v>0</v>
      </c>
      <c r="M35" s="164">
        <f t="shared" si="20"/>
        <v>0</v>
      </c>
      <c r="N35" s="164" t="str">
        <f t="shared" si="16"/>
        <v/>
      </c>
      <c r="P35" s="159" t="b">
        <f>'【別紙1-3】企業間連携の概要'!CK22</f>
        <v>0</v>
      </c>
      <c r="Q35" s="159" t="str">
        <f t="shared" si="17"/>
        <v>の中小企業該当</v>
      </c>
      <c r="U35" s="221"/>
    </row>
    <row r="36" spans="1:21" ht="18" customHeight="1">
      <c r="A36" s="299"/>
      <c r="B36" s="229"/>
      <c r="C36" s="162" t="str">
        <f>IFERROR(IF(VLOOKUP(B36,'【別紙1-3】企業間連携の概要'!$CJ$18:$CL$26,2,0),"○",""),"")</f>
        <v/>
      </c>
      <c r="D36" s="249"/>
      <c r="E36" s="247"/>
      <c r="F36" s="226" t="str">
        <f t="shared" si="18"/>
        <v/>
      </c>
      <c r="G36" s="163"/>
      <c r="H36" s="201"/>
      <c r="I36" s="164">
        <f t="shared" si="15"/>
        <v>0</v>
      </c>
      <c r="J36" s="163"/>
      <c r="K36" s="174"/>
      <c r="L36" s="164">
        <f>MIN(J36,K36)</f>
        <v>0</v>
      </c>
      <c r="M36" s="164">
        <f t="shared" si="20"/>
        <v>0</v>
      </c>
      <c r="N36" s="164" t="str">
        <f t="shared" si="16"/>
        <v/>
      </c>
      <c r="P36" s="159" t="b">
        <f>'【別紙1-3】企業間連携の概要'!CK23</f>
        <v>0</v>
      </c>
      <c r="Q36" s="159" t="str">
        <f t="shared" si="17"/>
        <v>の中小企業該当</v>
      </c>
      <c r="U36" s="221"/>
    </row>
    <row r="37" spans="1:21" ht="18" customHeight="1">
      <c r="A37" s="299"/>
      <c r="B37" s="229"/>
      <c r="C37" s="162" t="str">
        <f>IFERROR(IF(VLOOKUP(B37,'【別紙1-3】企業間連携の概要'!$CJ$18:$CL$26,2,0),"○",""),"")</f>
        <v/>
      </c>
      <c r="D37" s="249"/>
      <c r="E37" s="247"/>
      <c r="F37" s="226" t="str">
        <f t="shared" si="18"/>
        <v/>
      </c>
      <c r="G37" s="163"/>
      <c r="H37" s="201"/>
      <c r="I37" s="164">
        <f t="shared" si="15"/>
        <v>0</v>
      </c>
      <c r="J37" s="163"/>
      <c r="K37" s="174"/>
      <c r="L37" s="164">
        <f t="shared" ref="L37" si="21">MIN(J37,K37)</f>
        <v>0</v>
      </c>
      <c r="M37" s="164">
        <f t="shared" si="20"/>
        <v>0</v>
      </c>
      <c r="N37" s="164" t="str">
        <f t="shared" si="16"/>
        <v/>
      </c>
      <c r="P37" s="159" t="b">
        <f>'【別紙1-3】企業間連携の概要'!CK24</f>
        <v>0</v>
      </c>
      <c r="Q37" s="159" t="str">
        <f t="shared" si="17"/>
        <v>の中小企業該当</v>
      </c>
      <c r="U37" s="221"/>
    </row>
    <row r="38" spans="1:21" ht="18" customHeight="1">
      <c r="A38" s="299"/>
      <c r="B38" s="229"/>
      <c r="C38" s="162" t="str">
        <f>IFERROR(IF(VLOOKUP(B38,'【別紙1-3】企業間連携の概要'!$CJ$18:$CL$26,2,0),"○",""),"")</f>
        <v/>
      </c>
      <c r="D38" s="249"/>
      <c r="E38" s="247"/>
      <c r="F38" s="226" t="str">
        <f t="shared" si="18"/>
        <v/>
      </c>
      <c r="G38" s="163"/>
      <c r="H38" s="201"/>
      <c r="I38" s="164">
        <f t="shared" si="15"/>
        <v>0</v>
      </c>
      <c r="J38" s="163"/>
      <c r="K38" s="174"/>
      <c r="L38" s="164">
        <f t="shared" si="19"/>
        <v>0</v>
      </c>
      <c r="M38" s="164">
        <f t="shared" si="20"/>
        <v>0</v>
      </c>
      <c r="N38" s="164" t="str">
        <f t="shared" si="16"/>
        <v/>
      </c>
      <c r="P38" s="159" t="b">
        <f>'【別紙1-3】企業間連携の概要'!CK25</f>
        <v>0</v>
      </c>
      <c r="Q38" s="159" t="str">
        <f t="shared" si="17"/>
        <v>の中小企業該当</v>
      </c>
      <c r="U38" s="221"/>
    </row>
    <row r="39" spans="1:21" ht="18" customHeight="1" thickBot="1">
      <c r="A39" s="300"/>
      <c r="B39" s="230"/>
      <c r="C39" s="166" t="str">
        <f>IFERROR(IF(VLOOKUP(B39,'【別紙1-3】企業間連携の概要'!$CJ$18:$CL$26,2,0),"○",""),"")</f>
        <v/>
      </c>
      <c r="D39" s="250"/>
      <c r="E39" s="248"/>
      <c r="F39" s="227" t="str">
        <f t="shared" si="18"/>
        <v/>
      </c>
      <c r="G39" s="167"/>
      <c r="H39" s="202"/>
      <c r="I39" s="168">
        <f t="shared" si="15"/>
        <v>0</v>
      </c>
      <c r="J39" s="167"/>
      <c r="K39" s="175"/>
      <c r="L39" s="168">
        <f t="shared" si="19"/>
        <v>0</v>
      </c>
      <c r="M39" s="168">
        <f t="shared" si="20"/>
        <v>0</v>
      </c>
      <c r="N39" s="168" t="str">
        <f t="shared" si="16"/>
        <v/>
      </c>
      <c r="P39" s="159" t="b">
        <f>'【別紙1-3】企業間連携の概要'!CK26</f>
        <v>0</v>
      </c>
      <c r="Q39" s="159" t="str">
        <f t="shared" si="17"/>
        <v>の中小企業該当</v>
      </c>
      <c r="U39" s="221"/>
    </row>
    <row r="40" spans="1:21" ht="18" customHeight="1" thickTop="1">
      <c r="A40" s="301" t="s">
        <v>434</v>
      </c>
      <c r="B40" s="170"/>
      <c r="C40" s="169"/>
      <c r="D40" s="169"/>
      <c r="E40" s="169"/>
      <c r="F40" s="219"/>
      <c r="G40" s="155">
        <f>SUM(G31:G39)</f>
        <v>0</v>
      </c>
      <c r="H40" s="203">
        <f t="shared" ref="H40:J40" si="22">SUM(H31:H39)</f>
        <v>0</v>
      </c>
      <c r="I40" s="155">
        <f t="shared" si="22"/>
        <v>0</v>
      </c>
      <c r="J40" s="155">
        <f t="shared" si="22"/>
        <v>0</v>
      </c>
      <c r="K40" s="176">
        <f>SUM(K31:K39)</f>
        <v>0</v>
      </c>
      <c r="L40" s="155">
        <f t="shared" ref="L40:N40" si="23">SUM(L31:L39)</f>
        <v>0</v>
      </c>
      <c r="M40" s="155">
        <f t="shared" si="23"/>
        <v>0</v>
      </c>
      <c r="N40" s="155">
        <f t="shared" si="23"/>
        <v>0</v>
      </c>
      <c r="U40" s="221"/>
    </row>
    <row r="41" spans="1:21">
      <c r="A41" s="298"/>
      <c r="G41" s="1155" t="s">
        <v>595</v>
      </c>
      <c r="H41" s="1155"/>
      <c r="I41" s="1155"/>
      <c r="J41" s="1155"/>
      <c r="K41" s="172"/>
      <c r="L41" s="172"/>
      <c r="M41" s="172"/>
      <c r="N41" s="172"/>
    </row>
    <row r="42" spans="1:21" ht="54" customHeight="1">
      <c r="A42" s="1153" t="s">
        <v>438</v>
      </c>
      <c r="B42" s="1153"/>
      <c r="C42" s="1153"/>
      <c r="D42" s="1153"/>
      <c r="E42" s="1153"/>
      <c r="F42" s="1153"/>
      <c r="G42" s="1153"/>
    </row>
    <row r="43" spans="1:21" ht="56.25" customHeight="1">
      <c r="A43" s="213" t="s">
        <v>461</v>
      </c>
      <c r="B43" s="212" t="s">
        <v>429</v>
      </c>
      <c r="C43" s="213" t="s">
        <v>430</v>
      </c>
      <c r="D43" s="220" t="s">
        <v>460</v>
      </c>
      <c r="E43" s="220"/>
      <c r="F43" s="218" t="s">
        <v>431</v>
      </c>
      <c r="G43" s="214" t="s">
        <v>432</v>
      </c>
      <c r="H43" s="215" t="s">
        <v>433</v>
      </c>
      <c r="I43" s="213" t="s">
        <v>446</v>
      </c>
      <c r="J43" s="213" t="s">
        <v>447</v>
      </c>
      <c r="K43" s="213" t="s">
        <v>448</v>
      </c>
      <c r="L43" s="213" t="s">
        <v>449</v>
      </c>
      <c r="M43" s="213" t="s">
        <v>450</v>
      </c>
      <c r="N43" s="213" t="s">
        <v>451</v>
      </c>
    </row>
    <row r="44" spans="1:21" ht="18" customHeight="1">
      <c r="A44" s="299"/>
      <c r="B44" s="229"/>
      <c r="C44" s="162"/>
      <c r="D44" s="249"/>
      <c r="E44" s="246"/>
      <c r="F44" s="226" t="str">
        <f>IF(OR($H$2="○",D44="○"),1/2,IF(AND($H$2="",D44="✕"),1/3,""))</f>
        <v/>
      </c>
      <c r="G44" s="164" t="str">
        <f>IF($A44="","",SUMIF($A$5:$A$39,$A44,G$5:G$39))</f>
        <v/>
      </c>
      <c r="H44" s="206" t="str">
        <f>IF($A44="","",SUMIF($A$5:$A$39,$A44,H$5:H$39))</f>
        <v/>
      </c>
      <c r="I44" s="164" t="str">
        <f>IF($A44="","",SUMIF($A$5:$A$39,$A44,I$5:I$39))</f>
        <v/>
      </c>
      <c r="J44" s="164" t="str">
        <f>IF($A44="","",SUMIF($A$5:$A$39,$A44,J$5:J$39))</f>
        <v/>
      </c>
      <c r="K44" s="253"/>
      <c r="L44" s="164" t="str">
        <f>IF($A44="","",SUMIF($A$5:$A$39,$A44,L$5:L$39))</f>
        <v/>
      </c>
      <c r="M44" s="164" t="str">
        <f>IF($A44="","",SUMIF($A$5:$A$39,$A44,M$5:M$39))</f>
        <v/>
      </c>
      <c r="N44" s="164" t="str">
        <f>IF($A44="","",SUMIF($A$5:$A$39,$A44,N$5:N$39))</f>
        <v/>
      </c>
      <c r="P44" s="159" t="b">
        <f>'【別紙1-3】企業間連携の概要'!CK18</f>
        <v>0</v>
      </c>
      <c r="Q44" s="159" t="str">
        <f t="shared" ref="Q44:Q52" si="24">B44&amp;"の中小企業該当"</f>
        <v>の中小企業該当</v>
      </c>
      <c r="U44" s="221"/>
    </row>
    <row r="45" spans="1:21" ht="18" customHeight="1">
      <c r="A45" s="299"/>
      <c r="B45" s="229"/>
      <c r="C45" s="162"/>
      <c r="D45" s="249"/>
      <c r="E45" s="247"/>
      <c r="F45" s="226" t="str">
        <f t="shared" ref="F45:F52" si="25">IF(OR($H$2="○",D45="○"),1/2,IF(AND($H$2="",D45="✕"),1/3,""))</f>
        <v/>
      </c>
      <c r="G45" s="164" t="str">
        <f t="shared" ref="G45:J52" si="26">IF($A45="","",SUMIF($A$5:$A$39,$A45,G$5:G$39))</f>
        <v/>
      </c>
      <c r="H45" s="206" t="str">
        <f t="shared" si="26"/>
        <v/>
      </c>
      <c r="I45" s="164" t="str">
        <f t="shared" si="26"/>
        <v/>
      </c>
      <c r="J45" s="164" t="str">
        <f t="shared" si="26"/>
        <v/>
      </c>
      <c r="K45" s="253"/>
      <c r="L45" s="164" t="str">
        <f t="shared" ref="L45:N52" si="27">IF($A45="","",SUMIF($A$5:$A$39,$A45,L$5:L$39))</f>
        <v/>
      </c>
      <c r="M45" s="164" t="str">
        <f t="shared" si="27"/>
        <v/>
      </c>
      <c r="N45" s="164" t="str">
        <f t="shared" si="27"/>
        <v/>
      </c>
      <c r="P45" s="159" t="b">
        <f>'【別紙1-3】企業間連携の概要'!CK19</f>
        <v>0</v>
      </c>
      <c r="Q45" s="159" t="str">
        <f t="shared" si="24"/>
        <v>の中小企業該当</v>
      </c>
      <c r="U45" s="221"/>
    </row>
    <row r="46" spans="1:21" ht="18" customHeight="1">
      <c r="A46" s="299"/>
      <c r="B46" s="229"/>
      <c r="C46" s="162"/>
      <c r="D46" s="249"/>
      <c r="E46" s="247"/>
      <c r="F46" s="226" t="str">
        <f t="shared" si="25"/>
        <v/>
      </c>
      <c r="G46" s="164" t="str">
        <f t="shared" si="26"/>
        <v/>
      </c>
      <c r="H46" s="206" t="str">
        <f t="shared" si="26"/>
        <v/>
      </c>
      <c r="I46" s="164" t="str">
        <f t="shared" si="26"/>
        <v/>
      </c>
      <c r="J46" s="164" t="str">
        <f t="shared" si="26"/>
        <v/>
      </c>
      <c r="K46" s="253"/>
      <c r="L46" s="164" t="str">
        <f t="shared" si="27"/>
        <v/>
      </c>
      <c r="M46" s="164" t="str">
        <f t="shared" si="27"/>
        <v/>
      </c>
      <c r="N46" s="164" t="str">
        <f t="shared" si="27"/>
        <v/>
      </c>
      <c r="P46" s="159" t="b">
        <f>'【別紙1-3】企業間連携の概要'!CK20</f>
        <v>0</v>
      </c>
      <c r="Q46" s="159" t="str">
        <f t="shared" si="24"/>
        <v>の中小企業該当</v>
      </c>
      <c r="U46" s="221"/>
    </row>
    <row r="47" spans="1:21" ht="18" customHeight="1">
      <c r="A47" s="299"/>
      <c r="B47" s="229" t="str">
        <f>IF(OR('【別紙1-3】企業間連携の概要'!AM21="", '【別紙1-3】企業間連携の概要'!AM21=0), "",'【別紙1-3】企業間連携の概要'!AM21)</f>
        <v/>
      </c>
      <c r="C47" s="162"/>
      <c r="D47" s="249"/>
      <c r="E47" s="247"/>
      <c r="F47" s="226" t="str">
        <f t="shared" si="25"/>
        <v/>
      </c>
      <c r="G47" s="164" t="str">
        <f t="shared" si="26"/>
        <v/>
      </c>
      <c r="H47" s="206" t="str">
        <f t="shared" si="26"/>
        <v/>
      </c>
      <c r="I47" s="164" t="str">
        <f t="shared" si="26"/>
        <v/>
      </c>
      <c r="J47" s="164" t="str">
        <f t="shared" si="26"/>
        <v/>
      </c>
      <c r="K47" s="253"/>
      <c r="L47" s="164" t="str">
        <f t="shared" si="27"/>
        <v/>
      </c>
      <c r="M47" s="164" t="str">
        <f t="shared" si="27"/>
        <v/>
      </c>
      <c r="N47" s="164" t="str">
        <f t="shared" si="27"/>
        <v/>
      </c>
      <c r="P47" s="159" t="b">
        <f>'【別紙1-3】企業間連携の概要'!CK21</f>
        <v>0</v>
      </c>
      <c r="Q47" s="159" t="str">
        <f t="shared" si="24"/>
        <v>の中小企業該当</v>
      </c>
      <c r="U47" s="221"/>
    </row>
    <row r="48" spans="1:21" ht="18" customHeight="1">
      <c r="A48" s="299"/>
      <c r="B48" s="229" t="str">
        <f>IF(OR('【別紙1-3】企業間連携の概要'!AM22="", '【別紙1-3】企業間連携の概要'!AM22=0), "",'【別紙1-3】企業間連携の概要'!AM22)</f>
        <v/>
      </c>
      <c r="C48" s="162"/>
      <c r="D48" s="249"/>
      <c r="E48" s="247"/>
      <c r="F48" s="226" t="str">
        <f t="shared" si="25"/>
        <v/>
      </c>
      <c r="G48" s="164" t="str">
        <f t="shared" si="26"/>
        <v/>
      </c>
      <c r="H48" s="206" t="str">
        <f t="shared" si="26"/>
        <v/>
      </c>
      <c r="I48" s="164" t="str">
        <f t="shared" si="26"/>
        <v/>
      </c>
      <c r="J48" s="164" t="str">
        <f t="shared" si="26"/>
        <v/>
      </c>
      <c r="K48" s="253"/>
      <c r="L48" s="164" t="str">
        <f t="shared" si="27"/>
        <v/>
      </c>
      <c r="M48" s="164" t="str">
        <f t="shared" si="27"/>
        <v/>
      </c>
      <c r="N48" s="164" t="str">
        <f t="shared" si="27"/>
        <v/>
      </c>
      <c r="P48" s="159" t="b">
        <f>'【別紙1-3】企業間連携の概要'!CK22</f>
        <v>0</v>
      </c>
      <c r="Q48" s="159" t="str">
        <f t="shared" si="24"/>
        <v>の中小企業該当</v>
      </c>
      <c r="U48" s="221"/>
    </row>
    <row r="49" spans="1:21" ht="18" customHeight="1">
      <c r="A49" s="299"/>
      <c r="B49" s="229" t="str">
        <f>IF(OR('【別紙1-3】企業間連携の概要'!AM23="", '【別紙1-3】企業間連携の概要'!AM23=0), "",'【別紙1-3】企業間連携の概要'!AM23)</f>
        <v/>
      </c>
      <c r="C49" s="162"/>
      <c r="D49" s="249"/>
      <c r="E49" s="247"/>
      <c r="F49" s="226" t="str">
        <f t="shared" si="25"/>
        <v/>
      </c>
      <c r="G49" s="164" t="str">
        <f t="shared" si="26"/>
        <v/>
      </c>
      <c r="H49" s="206" t="str">
        <f t="shared" si="26"/>
        <v/>
      </c>
      <c r="I49" s="164" t="str">
        <f t="shared" si="26"/>
        <v/>
      </c>
      <c r="J49" s="164" t="str">
        <f t="shared" si="26"/>
        <v/>
      </c>
      <c r="K49" s="253"/>
      <c r="L49" s="164" t="str">
        <f t="shared" si="27"/>
        <v/>
      </c>
      <c r="M49" s="164" t="str">
        <f t="shared" si="27"/>
        <v/>
      </c>
      <c r="N49" s="164" t="str">
        <f t="shared" si="27"/>
        <v/>
      </c>
      <c r="P49" s="159" t="b">
        <f>'【別紙1-3】企業間連携の概要'!CK23</f>
        <v>0</v>
      </c>
      <c r="Q49" s="159" t="str">
        <f t="shared" si="24"/>
        <v>の中小企業該当</v>
      </c>
      <c r="U49" s="221"/>
    </row>
    <row r="50" spans="1:21" ht="18" customHeight="1">
      <c r="A50" s="299"/>
      <c r="B50" s="229" t="str">
        <f>IF(OR('【別紙1-3】企業間連携の概要'!AM24="", '【別紙1-3】企業間連携の概要'!AM24=0), "",'【別紙1-3】企業間連携の概要'!AM24)</f>
        <v/>
      </c>
      <c r="C50" s="162"/>
      <c r="D50" s="249"/>
      <c r="E50" s="247"/>
      <c r="F50" s="226" t="str">
        <f t="shared" si="25"/>
        <v/>
      </c>
      <c r="G50" s="164" t="str">
        <f t="shared" si="26"/>
        <v/>
      </c>
      <c r="H50" s="206" t="str">
        <f t="shared" si="26"/>
        <v/>
      </c>
      <c r="I50" s="164" t="str">
        <f t="shared" si="26"/>
        <v/>
      </c>
      <c r="J50" s="164" t="str">
        <f t="shared" si="26"/>
        <v/>
      </c>
      <c r="K50" s="253"/>
      <c r="L50" s="164" t="str">
        <f t="shared" si="27"/>
        <v/>
      </c>
      <c r="M50" s="164" t="str">
        <f t="shared" si="27"/>
        <v/>
      </c>
      <c r="N50" s="164" t="str">
        <f t="shared" si="27"/>
        <v/>
      </c>
      <c r="P50" s="159" t="b">
        <f>'【別紙1-3】企業間連携の概要'!CK24</f>
        <v>0</v>
      </c>
      <c r="Q50" s="159" t="str">
        <f t="shared" si="24"/>
        <v>の中小企業該当</v>
      </c>
      <c r="U50" s="221"/>
    </row>
    <row r="51" spans="1:21" ht="18" customHeight="1">
      <c r="A51" s="299"/>
      <c r="B51" s="229" t="str">
        <f>IF(OR('【別紙1-3】企業間連携の概要'!AM25="", '【別紙1-3】企業間連携の概要'!AM25=0), "",'【別紙1-3】企業間連携の概要'!AM25)</f>
        <v/>
      </c>
      <c r="C51" s="162"/>
      <c r="D51" s="249"/>
      <c r="E51" s="247"/>
      <c r="F51" s="226" t="str">
        <f t="shared" si="25"/>
        <v/>
      </c>
      <c r="G51" s="164" t="str">
        <f t="shared" si="26"/>
        <v/>
      </c>
      <c r="H51" s="206" t="str">
        <f t="shared" si="26"/>
        <v/>
      </c>
      <c r="I51" s="164" t="str">
        <f t="shared" si="26"/>
        <v/>
      </c>
      <c r="J51" s="164" t="str">
        <f t="shared" si="26"/>
        <v/>
      </c>
      <c r="K51" s="253"/>
      <c r="L51" s="164" t="str">
        <f t="shared" si="27"/>
        <v/>
      </c>
      <c r="M51" s="164" t="str">
        <f t="shared" si="27"/>
        <v/>
      </c>
      <c r="N51" s="164" t="str">
        <f t="shared" si="27"/>
        <v/>
      </c>
      <c r="P51" s="159" t="b">
        <f>'【別紙1-3】企業間連携の概要'!CK25</f>
        <v>0</v>
      </c>
      <c r="Q51" s="159" t="str">
        <f t="shared" si="24"/>
        <v>の中小企業該当</v>
      </c>
      <c r="U51" s="221"/>
    </row>
    <row r="52" spans="1:21" ht="18" customHeight="1" thickBot="1">
      <c r="A52" s="300"/>
      <c r="B52" s="230" t="str">
        <f>IF(OR('【別紙1-3】企業間連携の概要'!AM26="", '【別紙1-3】企業間連携の概要'!AM26=0), "",'【別紙1-3】企業間連携の概要'!AM26)</f>
        <v/>
      </c>
      <c r="C52" s="166"/>
      <c r="D52" s="250"/>
      <c r="E52" s="248"/>
      <c r="F52" s="227" t="str">
        <f t="shared" si="25"/>
        <v/>
      </c>
      <c r="G52" s="168" t="str">
        <f t="shared" si="26"/>
        <v/>
      </c>
      <c r="H52" s="207" t="str">
        <f t="shared" si="26"/>
        <v/>
      </c>
      <c r="I52" s="168" t="str">
        <f t="shared" si="26"/>
        <v/>
      </c>
      <c r="J52" s="168" t="str">
        <f t="shared" si="26"/>
        <v/>
      </c>
      <c r="K52" s="254"/>
      <c r="L52" s="168" t="str">
        <f t="shared" si="27"/>
        <v/>
      </c>
      <c r="M52" s="168" t="str">
        <f t="shared" si="27"/>
        <v/>
      </c>
      <c r="N52" s="168" t="str">
        <f t="shared" si="27"/>
        <v/>
      </c>
      <c r="P52" s="159" t="b">
        <f>'【別紙1-3】企業間連携の概要'!CK26</f>
        <v>0</v>
      </c>
      <c r="Q52" s="159" t="str">
        <f t="shared" si="24"/>
        <v>の中小企業該当</v>
      </c>
      <c r="U52" s="221"/>
    </row>
    <row r="53" spans="1:21" ht="18" customHeight="1" thickTop="1">
      <c r="A53" s="301" t="s">
        <v>434</v>
      </c>
      <c r="B53" s="170"/>
      <c r="C53" s="169"/>
      <c r="D53" s="169"/>
      <c r="E53" s="169"/>
      <c r="F53" s="219"/>
      <c r="G53" s="186">
        <f t="shared" ref="G53:N53" si="28">SUM(G44:G52)</f>
        <v>0</v>
      </c>
      <c r="H53" s="208">
        <f t="shared" si="28"/>
        <v>0</v>
      </c>
      <c r="I53" s="186">
        <f t="shared" si="28"/>
        <v>0</v>
      </c>
      <c r="J53" s="186">
        <f t="shared" si="28"/>
        <v>0</v>
      </c>
      <c r="K53" s="176">
        <f t="shared" si="28"/>
        <v>0</v>
      </c>
      <c r="L53" s="186">
        <f t="shared" si="28"/>
        <v>0</v>
      </c>
      <c r="M53" s="186">
        <f t="shared" si="28"/>
        <v>0</v>
      </c>
      <c r="N53" s="155">
        <f t="shared" si="28"/>
        <v>0</v>
      </c>
      <c r="U53" s="221"/>
    </row>
    <row r="54" spans="1:21">
      <c r="N54" s="171"/>
    </row>
  </sheetData>
  <sheetProtection algorithmName="SHA-512" hashValue="OrFirFG8S96FNiLGv8zIiZn45VwX0+t3cr2HWG/FIQ5SO2kPSprGc1enLcpKkL2p0bZXkU5BjgWMvMG8TbvcYQ==" saltValue="jXuDo1yq4meax5+5YNROpA==" spinCount="100000" sheet="1" objects="1" scenarios="1"/>
  <mergeCells count="9">
    <mergeCell ref="A42:G42"/>
    <mergeCell ref="A1:N1"/>
    <mergeCell ref="D2:F2"/>
    <mergeCell ref="G15:J15"/>
    <mergeCell ref="G28:J28"/>
    <mergeCell ref="G41:J41"/>
    <mergeCell ref="A3:D3"/>
    <mergeCell ref="A16:D16"/>
    <mergeCell ref="A29:D29"/>
  </mergeCells>
  <phoneticPr fontId="76"/>
  <dataValidations count="3">
    <dataValidation type="list" allowBlank="1" showInputMessage="1" showErrorMessage="1" sqref="D5:D13 D31:D39 D18:D26 D44:D52" xr:uid="{67769029-AA19-4711-8332-99A9BF51950B}">
      <formula1>"○,✕"</formula1>
    </dataValidation>
    <dataValidation operator="lessThanOrEqual" allowBlank="1" showInputMessage="1" showErrorMessage="1" sqref="N5:N13 N18:N26" xr:uid="{2BA2A6F9-0973-42ED-A8C9-DCB296D12BA7}"/>
    <dataValidation type="decimal" operator="lessThanOrEqual" allowBlank="1" showInputMessage="1" showErrorMessage="1" errorTitle="上限額" error="R5年度の補助金上限額は2億円です。" sqref="N41 N28" xr:uid="{7B871C21-00A3-4AB9-821C-668C1FE2044E}">
      <formula1>200000000</formula1>
    </dataValidation>
  </dataValidations>
  <pageMargins left="0.70866141732283472" right="0.70866141732283472" top="0.15748031496062992" bottom="0.15748031496062992" header="0.31496062992125984" footer="0.31496062992125984"/>
  <pageSetup paperSize="8" scale="82" fitToWidth="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93F73-0ACB-4F7D-98B7-73D0762C4F4F}">
  <sheetPr>
    <pageSetUpPr fitToPage="1"/>
  </sheetPr>
  <dimension ref="A1:Y54"/>
  <sheetViews>
    <sheetView showGridLines="0" workbookViewId="0">
      <selection sqref="A1:N1"/>
    </sheetView>
  </sheetViews>
  <sheetFormatPr defaultColWidth="8.625" defaultRowHeight="13.5"/>
  <cols>
    <col min="1" max="1" width="24.625" style="159" customWidth="1"/>
    <col min="2" max="2" width="29.25" style="160" hidden="1" customWidth="1"/>
    <col min="3" max="3" width="9.875" style="159" hidden="1" customWidth="1"/>
    <col min="4" max="4" width="9.875" style="159" customWidth="1"/>
    <col min="5" max="5" width="8.25" style="159" hidden="1" customWidth="1"/>
    <col min="6" max="6" width="8.625" style="217"/>
    <col min="7" max="7" width="18.625" style="159" customWidth="1"/>
    <col min="8" max="8" width="18.625" style="160" customWidth="1"/>
    <col min="9" max="14" width="18.625" style="159" customWidth="1"/>
    <col min="15" max="16" width="8.625" style="159" hidden="1" customWidth="1"/>
    <col min="17" max="17" width="12.125" style="159" hidden="1" customWidth="1"/>
    <col min="18" max="20" width="8.625" style="159" hidden="1" customWidth="1"/>
    <col min="21" max="21" width="8.625" style="159"/>
    <col min="22" max="22" width="11.625" style="159" bestFit="1" customWidth="1"/>
    <col min="23" max="16384" width="8.625" style="159"/>
  </cols>
  <sheetData>
    <row r="1" spans="1:25" ht="17.25">
      <c r="A1" s="978" t="s">
        <v>491</v>
      </c>
      <c r="B1" s="978"/>
      <c r="C1" s="978"/>
      <c r="D1" s="978"/>
      <c r="E1" s="978"/>
      <c r="F1" s="978"/>
      <c r="G1" s="978"/>
      <c r="H1" s="978"/>
      <c r="I1" s="978"/>
      <c r="J1" s="978"/>
      <c r="K1" s="978"/>
      <c r="L1" s="978"/>
      <c r="M1" s="978"/>
      <c r="N1" s="978"/>
      <c r="O1" s="156"/>
      <c r="P1" s="157"/>
      <c r="Q1" s="157"/>
      <c r="R1" s="157"/>
      <c r="S1" s="157"/>
      <c r="T1" s="157"/>
      <c r="U1" s="157"/>
      <c r="V1" s="158"/>
      <c r="W1" s="158"/>
      <c r="X1" s="158"/>
      <c r="Y1" s="158"/>
    </row>
    <row r="2" spans="1:25" ht="30" customHeight="1">
      <c r="A2" s="159" t="s">
        <v>498</v>
      </c>
      <c r="D2" s="1162" t="str">
        <f>【別紙2】補助対象経費計算書!B11</f>
        <v/>
      </c>
      <c r="E2" s="1162"/>
      <c r="F2" s="1162"/>
      <c r="G2" s="217" t="s">
        <v>592</v>
      </c>
      <c r="H2" s="295" t="str">
        <f>【別紙2】補助対象経費計算書!C11</f>
        <v/>
      </c>
      <c r="N2" s="179" t="s">
        <v>440</v>
      </c>
    </row>
    <row r="3" spans="1:25" ht="27" customHeight="1">
      <c r="A3" s="1153" t="s">
        <v>435</v>
      </c>
      <c r="B3" s="1153"/>
      <c r="C3" s="1153"/>
      <c r="D3" s="1153"/>
    </row>
    <row r="4" spans="1:25" ht="54">
      <c r="A4" s="213" t="s">
        <v>461</v>
      </c>
      <c r="B4" s="212" t="s">
        <v>429</v>
      </c>
      <c r="C4" s="213" t="s">
        <v>430</v>
      </c>
      <c r="D4" s="220" t="s">
        <v>460</v>
      </c>
      <c r="E4" s="220" t="s">
        <v>473</v>
      </c>
      <c r="F4" s="218" t="s">
        <v>431</v>
      </c>
      <c r="G4" s="214" t="s">
        <v>432</v>
      </c>
      <c r="H4" s="215" t="s">
        <v>433</v>
      </c>
      <c r="I4" s="213" t="s">
        <v>446</v>
      </c>
      <c r="J4" s="213" t="s">
        <v>447</v>
      </c>
      <c r="K4" s="213" t="s">
        <v>448</v>
      </c>
      <c r="L4" s="213" t="s">
        <v>449</v>
      </c>
      <c r="M4" s="213" t="s">
        <v>450</v>
      </c>
      <c r="N4" s="213" t="s">
        <v>451</v>
      </c>
    </row>
    <row r="5" spans="1:25" ht="18" customHeight="1">
      <c r="A5" s="299"/>
      <c r="B5" s="229"/>
      <c r="C5" s="162"/>
      <c r="D5" s="249"/>
      <c r="E5" s="246"/>
      <c r="F5" s="226" t="str">
        <f>IF(OR($H$2="○",D5="○"),1/2,IF(AND($H$2="",D5="✕"),1/3,""))</f>
        <v/>
      </c>
      <c r="G5" s="163"/>
      <c r="H5" s="201"/>
      <c r="I5" s="164">
        <f t="shared" ref="I5:I13" si="0">G5-H5</f>
        <v>0</v>
      </c>
      <c r="J5" s="163"/>
      <c r="K5" s="174"/>
      <c r="L5" s="164">
        <f>MIN(J5,K5)</f>
        <v>0</v>
      </c>
      <c r="M5" s="164">
        <f>MIN(I5,L5)</f>
        <v>0</v>
      </c>
      <c r="N5" s="155" t="str">
        <f>IFERROR(ROUNDDOWN(M5*F5,-3),"")</f>
        <v/>
      </c>
      <c r="P5" s="159" t="b">
        <f>'【別紙1-3】企業間連携の概要'!CK18</f>
        <v>0</v>
      </c>
      <c r="Q5" s="184" t="str">
        <f t="shared" ref="Q5:Q13" si="1">B5&amp;"の中小企業該当"</f>
        <v>の中小企業該当</v>
      </c>
      <c r="R5" s="184"/>
      <c r="U5" s="221"/>
    </row>
    <row r="6" spans="1:25" ht="18" customHeight="1">
      <c r="A6" s="299"/>
      <c r="B6" s="229"/>
      <c r="C6" s="162"/>
      <c r="D6" s="249"/>
      <c r="E6" s="247"/>
      <c r="F6" s="226" t="str">
        <f t="shared" ref="F6:F13" si="2">IF(OR($H$2="○",D6="○"),1/2,IF(AND($H$2="",D6="✕"),1/3,""))</f>
        <v/>
      </c>
      <c r="G6" s="163"/>
      <c r="H6" s="201"/>
      <c r="I6" s="164">
        <f t="shared" si="0"/>
        <v>0</v>
      </c>
      <c r="J6" s="163"/>
      <c r="K6" s="174"/>
      <c r="L6" s="164">
        <f t="shared" ref="L6:L13" si="3">MIN(J6,K6)</f>
        <v>0</v>
      </c>
      <c r="M6" s="164">
        <f>MIN(I6,L6)</f>
        <v>0</v>
      </c>
      <c r="N6" s="155" t="str">
        <f t="shared" ref="N6:N13" si="4">IFERROR(ROUNDDOWN(M6*F6,-3),"")</f>
        <v/>
      </c>
      <c r="P6" s="159" t="b">
        <f>'【別紙1-3】企業間連携の概要'!CK19</f>
        <v>0</v>
      </c>
      <c r="Q6" s="184" t="str">
        <f t="shared" si="1"/>
        <v>の中小企業該当</v>
      </c>
      <c r="R6" s="184"/>
      <c r="U6" s="221"/>
    </row>
    <row r="7" spans="1:25" ht="18" customHeight="1">
      <c r="A7" s="299"/>
      <c r="B7" s="229"/>
      <c r="C7" s="162"/>
      <c r="D7" s="249"/>
      <c r="E7" s="247"/>
      <c r="F7" s="226" t="str">
        <f t="shared" si="2"/>
        <v/>
      </c>
      <c r="G7" s="163"/>
      <c r="H7" s="201"/>
      <c r="I7" s="164">
        <f t="shared" si="0"/>
        <v>0</v>
      </c>
      <c r="J7" s="163"/>
      <c r="K7" s="174"/>
      <c r="L7" s="164">
        <f t="shared" si="3"/>
        <v>0</v>
      </c>
      <c r="M7" s="164">
        <f t="shared" ref="M7:M13" si="5">MIN(I7,L7)</f>
        <v>0</v>
      </c>
      <c r="N7" s="155" t="str">
        <f t="shared" si="4"/>
        <v/>
      </c>
      <c r="P7" s="159" t="b">
        <f>'【別紙1-3】企業間連携の概要'!CK20</f>
        <v>0</v>
      </c>
      <c r="Q7" s="184" t="str">
        <f t="shared" si="1"/>
        <v>の中小企業該当</v>
      </c>
      <c r="R7" s="184"/>
      <c r="U7" s="221"/>
    </row>
    <row r="8" spans="1:25" ht="18" customHeight="1">
      <c r="A8" s="299"/>
      <c r="B8" s="229"/>
      <c r="C8" s="162"/>
      <c r="D8" s="249"/>
      <c r="E8" s="247"/>
      <c r="F8" s="226" t="str">
        <f t="shared" si="2"/>
        <v/>
      </c>
      <c r="G8" s="163"/>
      <c r="H8" s="201"/>
      <c r="I8" s="164">
        <f t="shared" si="0"/>
        <v>0</v>
      </c>
      <c r="J8" s="163"/>
      <c r="K8" s="174"/>
      <c r="L8" s="164">
        <f t="shared" si="3"/>
        <v>0</v>
      </c>
      <c r="M8" s="164">
        <f t="shared" si="5"/>
        <v>0</v>
      </c>
      <c r="N8" s="155" t="str">
        <f t="shared" si="4"/>
        <v/>
      </c>
      <c r="P8" s="159" t="b">
        <f>'【別紙1-3】企業間連携の概要'!CK21</f>
        <v>0</v>
      </c>
      <c r="Q8" s="184" t="str">
        <f t="shared" si="1"/>
        <v>の中小企業該当</v>
      </c>
      <c r="R8" s="184"/>
      <c r="U8" s="221"/>
    </row>
    <row r="9" spans="1:25" ht="18" customHeight="1">
      <c r="A9" s="299"/>
      <c r="B9" s="229"/>
      <c r="C9" s="162"/>
      <c r="D9" s="249"/>
      <c r="E9" s="247"/>
      <c r="F9" s="226" t="str">
        <f t="shared" si="2"/>
        <v/>
      </c>
      <c r="G9" s="163"/>
      <c r="H9" s="201"/>
      <c r="I9" s="164">
        <f t="shared" si="0"/>
        <v>0</v>
      </c>
      <c r="J9" s="163"/>
      <c r="K9" s="174"/>
      <c r="L9" s="164">
        <f t="shared" si="3"/>
        <v>0</v>
      </c>
      <c r="M9" s="164">
        <f t="shared" si="5"/>
        <v>0</v>
      </c>
      <c r="N9" s="155" t="str">
        <f t="shared" si="4"/>
        <v/>
      </c>
      <c r="P9" s="159" t="b">
        <f>'【別紙1-3】企業間連携の概要'!CK22</f>
        <v>0</v>
      </c>
      <c r="Q9" s="184" t="str">
        <f t="shared" si="1"/>
        <v>の中小企業該当</v>
      </c>
      <c r="R9" s="184"/>
      <c r="U9" s="221"/>
    </row>
    <row r="10" spans="1:25" ht="18" customHeight="1">
      <c r="A10" s="299"/>
      <c r="B10" s="229"/>
      <c r="C10" s="162"/>
      <c r="D10" s="249"/>
      <c r="E10" s="247"/>
      <c r="F10" s="226" t="str">
        <f t="shared" si="2"/>
        <v/>
      </c>
      <c r="G10" s="163"/>
      <c r="H10" s="201"/>
      <c r="I10" s="164">
        <f t="shared" si="0"/>
        <v>0</v>
      </c>
      <c r="J10" s="163"/>
      <c r="K10" s="174"/>
      <c r="L10" s="164">
        <f t="shared" si="3"/>
        <v>0</v>
      </c>
      <c r="M10" s="164">
        <f t="shared" si="5"/>
        <v>0</v>
      </c>
      <c r="N10" s="155" t="str">
        <f t="shared" si="4"/>
        <v/>
      </c>
      <c r="P10" s="159" t="b">
        <f>'【別紙1-3】企業間連携の概要'!CK23</f>
        <v>0</v>
      </c>
      <c r="Q10" s="184" t="str">
        <f t="shared" si="1"/>
        <v>の中小企業該当</v>
      </c>
      <c r="R10" s="184"/>
      <c r="U10" s="221"/>
    </row>
    <row r="11" spans="1:25" ht="18" customHeight="1">
      <c r="A11" s="299"/>
      <c r="B11" s="229"/>
      <c r="C11" s="162"/>
      <c r="D11" s="249"/>
      <c r="E11" s="247"/>
      <c r="F11" s="226" t="str">
        <f t="shared" si="2"/>
        <v/>
      </c>
      <c r="G11" s="163"/>
      <c r="H11" s="201"/>
      <c r="I11" s="164">
        <f t="shared" si="0"/>
        <v>0</v>
      </c>
      <c r="J11" s="163"/>
      <c r="K11" s="174"/>
      <c r="L11" s="164">
        <f t="shared" si="3"/>
        <v>0</v>
      </c>
      <c r="M11" s="164">
        <f t="shared" si="5"/>
        <v>0</v>
      </c>
      <c r="N11" s="155" t="str">
        <f t="shared" si="4"/>
        <v/>
      </c>
      <c r="P11" s="159" t="b">
        <f>'【別紙1-3】企業間連携の概要'!CK24</f>
        <v>0</v>
      </c>
      <c r="Q11" s="184" t="str">
        <f t="shared" si="1"/>
        <v>の中小企業該当</v>
      </c>
      <c r="R11" s="184"/>
      <c r="U11" s="221"/>
    </row>
    <row r="12" spans="1:25" ht="18" customHeight="1">
      <c r="A12" s="299"/>
      <c r="B12" s="229"/>
      <c r="C12" s="162"/>
      <c r="D12" s="249"/>
      <c r="E12" s="247"/>
      <c r="F12" s="226" t="str">
        <f t="shared" si="2"/>
        <v/>
      </c>
      <c r="G12" s="163"/>
      <c r="H12" s="201"/>
      <c r="I12" s="164">
        <f t="shared" si="0"/>
        <v>0</v>
      </c>
      <c r="J12" s="163"/>
      <c r="K12" s="174"/>
      <c r="L12" s="164">
        <f t="shared" si="3"/>
        <v>0</v>
      </c>
      <c r="M12" s="164">
        <f t="shared" si="5"/>
        <v>0</v>
      </c>
      <c r="N12" s="155" t="str">
        <f t="shared" si="4"/>
        <v/>
      </c>
      <c r="P12" s="159" t="b">
        <f>'【別紙1-3】企業間連携の概要'!CK25</f>
        <v>0</v>
      </c>
      <c r="Q12" s="184" t="str">
        <f t="shared" si="1"/>
        <v>の中小企業該当</v>
      </c>
      <c r="R12" s="184"/>
      <c r="U12" s="221"/>
    </row>
    <row r="13" spans="1:25" ht="18" customHeight="1" thickBot="1">
      <c r="A13" s="300"/>
      <c r="B13" s="230"/>
      <c r="C13" s="166"/>
      <c r="D13" s="250"/>
      <c r="E13" s="248"/>
      <c r="F13" s="227" t="str">
        <f t="shared" si="2"/>
        <v/>
      </c>
      <c r="G13" s="167"/>
      <c r="H13" s="202"/>
      <c r="I13" s="168">
        <f t="shared" si="0"/>
        <v>0</v>
      </c>
      <c r="J13" s="167"/>
      <c r="K13" s="175"/>
      <c r="L13" s="168">
        <f t="shared" si="3"/>
        <v>0</v>
      </c>
      <c r="M13" s="168">
        <f t="shared" si="5"/>
        <v>0</v>
      </c>
      <c r="N13" s="168" t="str">
        <f t="shared" si="4"/>
        <v/>
      </c>
      <c r="P13" s="159" t="b">
        <f>'【別紙1-3】企業間連携の概要'!CK26</f>
        <v>0</v>
      </c>
      <c r="Q13" s="184" t="str">
        <f t="shared" si="1"/>
        <v>の中小企業該当</v>
      </c>
      <c r="R13" s="184"/>
      <c r="U13" s="221"/>
    </row>
    <row r="14" spans="1:25" ht="18" customHeight="1" thickTop="1">
      <c r="A14" s="301" t="s">
        <v>434</v>
      </c>
      <c r="B14" s="170"/>
      <c r="C14" s="169"/>
      <c r="D14" s="169"/>
      <c r="E14" s="169"/>
      <c r="F14" s="219"/>
      <c r="G14" s="155">
        <f>SUM(G5:G13)</f>
        <v>0</v>
      </c>
      <c r="H14" s="203">
        <f t="shared" ref="H14:N14" si="6">SUM(H5:H13)</f>
        <v>0</v>
      </c>
      <c r="I14" s="155">
        <f t="shared" si="6"/>
        <v>0</v>
      </c>
      <c r="J14" s="155">
        <f t="shared" si="6"/>
        <v>0</v>
      </c>
      <c r="K14" s="176">
        <f t="shared" si="6"/>
        <v>0</v>
      </c>
      <c r="L14" s="155">
        <f t="shared" si="6"/>
        <v>0</v>
      </c>
      <c r="M14" s="155">
        <f t="shared" si="6"/>
        <v>0</v>
      </c>
      <c r="N14" s="245">
        <f t="shared" si="6"/>
        <v>0</v>
      </c>
      <c r="O14" s="216"/>
      <c r="U14" s="221"/>
    </row>
    <row r="15" spans="1:25">
      <c r="A15" s="298"/>
      <c r="G15" s="1155" t="s">
        <v>595</v>
      </c>
      <c r="H15" s="1155"/>
      <c r="I15" s="1155"/>
      <c r="J15" s="1155"/>
    </row>
    <row r="16" spans="1:25" ht="27" customHeight="1">
      <c r="A16" s="1153" t="s">
        <v>436</v>
      </c>
      <c r="B16" s="1153"/>
      <c r="C16" s="1153"/>
      <c r="D16" s="1153"/>
    </row>
    <row r="17" spans="1:21" ht="54">
      <c r="A17" s="213" t="s">
        <v>461</v>
      </c>
      <c r="B17" s="212" t="s">
        <v>429</v>
      </c>
      <c r="C17" s="213" t="s">
        <v>430</v>
      </c>
      <c r="D17" s="220" t="s">
        <v>460</v>
      </c>
      <c r="E17" s="220" t="s">
        <v>473</v>
      </c>
      <c r="F17" s="218" t="s">
        <v>431</v>
      </c>
      <c r="G17" s="214" t="s">
        <v>432</v>
      </c>
      <c r="H17" s="215" t="s">
        <v>433</v>
      </c>
      <c r="I17" s="213" t="s">
        <v>446</v>
      </c>
      <c r="J17" s="213" t="s">
        <v>447</v>
      </c>
      <c r="K17" s="213" t="s">
        <v>448</v>
      </c>
      <c r="L17" s="213" t="s">
        <v>449</v>
      </c>
      <c r="M17" s="213" t="s">
        <v>450</v>
      </c>
      <c r="N17" s="213" t="s">
        <v>451</v>
      </c>
    </row>
    <row r="18" spans="1:21" ht="18" customHeight="1">
      <c r="A18" s="299"/>
      <c r="B18" s="229"/>
      <c r="C18" s="162"/>
      <c r="D18" s="249"/>
      <c r="E18" s="246"/>
      <c r="F18" s="226" t="str">
        <f>IF(OR($H$2="○",D18="○"),1/2,IF(AND($H$2="",D18="✕"),1/3,""))</f>
        <v/>
      </c>
      <c r="G18" s="163"/>
      <c r="H18" s="201"/>
      <c r="I18" s="164">
        <f t="shared" ref="I18:I26" si="7">G18-H18</f>
        <v>0</v>
      </c>
      <c r="J18" s="163"/>
      <c r="K18" s="174"/>
      <c r="L18" s="164">
        <f>MIN(J18,K18)</f>
        <v>0</v>
      </c>
      <c r="M18" s="164">
        <f>MIN(I18,L18)</f>
        <v>0</v>
      </c>
      <c r="N18" s="155" t="str">
        <f t="shared" ref="N18:N26" si="8">IFERROR(ROUNDDOWN(M18*F18,-3),"")</f>
        <v/>
      </c>
      <c r="P18" s="159" t="b">
        <f>'【別紙1-3】企業間連携の概要'!CK18</f>
        <v>0</v>
      </c>
      <c r="Q18" s="159" t="str">
        <f t="shared" ref="Q18:Q26" si="9">B18&amp;"の中小企業該当"</f>
        <v>の中小企業該当</v>
      </c>
      <c r="U18" s="221"/>
    </row>
    <row r="19" spans="1:21" ht="18" customHeight="1">
      <c r="A19" s="299"/>
      <c r="B19" s="229"/>
      <c r="C19" s="162"/>
      <c r="D19" s="249"/>
      <c r="E19" s="247"/>
      <c r="F19" s="226" t="str">
        <f t="shared" ref="F19:F26" si="10">IF(OR($H$2="○",D19="○"),1/2,IF(AND($H$2="",D19="✕"),1/3,""))</f>
        <v/>
      </c>
      <c r="G19" s="163"/>
      <c r="H19" s="201"/>
      <c r="I19" s="164">
        <f t="shared" si="7"/>
        <v>0</v>
      </c>
      <c r="J19" s="163"/>
      <c r="K19" s="174"/>
      <c r="L19" s="164">
        <f t="shared" ref="L19:L26" si="11">MIN(J19,K19)</f>
        <v>0</v>
      </c>
      <c r="M19" s="164">
        <f>MIN(I19,L19)</f>
        <v>0</v>
      </c>
      <c r="N19" s="155" t="str">
        <f t="shared" si="8"/>
        <v/>
      </c>
      <c r="P19" s="159" t="b">
        <f>'【別紙1-3】企業間連携の概要'!CK19</f>
        <v>0</v>
      </c>
      <c r="Q19" s="159" t="str">
        <f t="shared" si="9"/>
        <v>の中小企業該当</v>
      </c>
      <c r="U19" s="221"/>
    </row>
    <row r="20" spans="1:21" ht="18" customHeight="1">
      <c r="A20" s="299"/>
      <c r="B20" s="229"/>
      <c r="C20" s="162"/>
      <c r="D20" s="249"/>
      <c r="E20" s="247"/>
      <c r="F20" s="226" t="str">
        <f t="shared" si="10"/>
        <v/>
      </c>
      <c r="G20" s="163"/>
      <c r="H20" s="201"/>
      <c r="I20" s="164">
        <f t="shared" si="7"/>
        <v>0</v>
      </c>
      <c r="J20" s="163"/>
      <c r="K20" s="174"/>
      <c r="L20" s="164">
        <f t="shared" si="11"/>
        <v>0</v>
      </c>
      <c r="M20" s="164">
        <f t="shared" ref="M20:M26" si="12">MIN(I20,L20)</f>
        <v>0</v>
      </c>
      <c r="N20" s="155" t="str">
        <f t="shared" si="8"/>
        <v/>
      </c>
      <c r="P20" s="159" t="b">
        <f>'【別紙1-3】企業間連携の概要'!CK20</f>
        <v>0</v>
      </c>
      <c r="Q20" s="159" t="str">
        <f t="shared" si="9"/>
        <v>の中小企業該当</v>
      </c>
      <c r="U20" s="221"/>
    </row>
    <row r="21" spans="1:21" ht="18" customHeight="1">
      <c r="A21" s="299"/>
      <c r="B21" s="229"/>
      <c r="C21" s="162"/>
      <c r="D21" s="249"/>
      <c r="E21" s="247"/>
      <c r="F21" s="226" t="str">
        <f t="shared" si="10"/>
        <v/>
      </c>
      <c r="G21" s="163"/>
      <c r="H21" s="201"/>
      <c r="I21" s="164">
        <f t="shared" si="7"/>
        <v>0</v>
      </c>
      <c r="J21" s="163"/>
      <c r="K21" s="174"/>
      <c r="L21" s="164">
        <f t="shared" si="11"/>
        <v>0</v>
      </c>
      <c r="M21" s="164">
        <f t="shared" si="12"/>
        <v>0</v>
      </c>
      <c r="N21" s="155" t="str">
        <f t="shared" si="8"/>
        <v/>
      </c>
      <c r="P21" s="159" t="b">
        <f>'【別紙1-3】企業間連携の概要'!CK21</f>
        <v>0</v>
      </c>
      <c r="Q21" s="159" t="str">
        <f t="shared" si="9"/>
        <v>の中小企業該当</v>
      </c>
      <c r="U21" s="221"/>
    </row>
    <row r="22" spans="1:21" ht="18" customHeight="1">
      <c r="A22" s="299"/>
      <c r="B22" s="229"/>
      <c r="C22" s="162"/>
      <c r="D22" s="249"/>
      <c r="E22" s="247"/>
      <c r="F22" s="226" t="str">
        <f t="shared" si="10"/>
        <v/>
      </c>
      <c r="G22" s="163"/>
      <c r="H22" s="201"/>
      <c r="I22" s="164">
        <f t="shared" si="7"/>
        <v>0</v>
      </c>
      <c r="J22" s="163"/>
      <c r="K22" s="174"/>
      <c r="L22" s="164">
        <f t="shared" si="11"/>
        <v>0</v>
      </c>
      <c r="M22" s="164">
        <f t="shared" si="12"/>
        <v>0</v>
      </c>
      <c r="N22" s="155" t="str">
        <f t="shared" si="8"/>
        <v/>
      </c>
      <c r="P22" s="159" t="b">
        <f>'【別紙1-3】企業間連携の概要'!CK22</f>
        <v>0</v>
      </c>
      <c r="Q22" s="159" t="str">
        <f t="shared" si="9"/>
        <v>の中小企業該当</v>
      </c>
      <c r="U22" s="221"/>
    </row>
    <row r="23" spans="1:21" ht="18" customHeight="1">
      <c r="A23" s="299"/>
      <c r="B23" s="229"/>
      <c r="C23" s="162"/>
      <c r="D23" s="249"/>
      <c r="E23" s="247"/>
      <c r="F23" s="226" t="str">
        <f t="shared" si="10"/>
        <v/>
      </c>
      <c r="G23" s="163"/>
      <c r="H23" s="201"/>
      <c r="I23" s="164">
        <f t="shared" si="7"/>
        <v>0</v>
      </c>
      <c r="J23" s="163"/>
      <c r="K23" s="174"/>
      <c r="L23" s="164">
        <f t="shared" si="11"/>
        <v>0</v>
      </c>
      <c r="M23" s="164">
        <f t="shared" si="12"/>
        <v>0</v>
      </c>
      <c r="N23" s="155" t="str">
        <f t="shared" si="8"/>
        <v/>
      </c>
      <c r="P23" s="159" t="b">
        <f>'【別紙1-3】企業間連携の概要'!CK23</f>
        <v>0</v>
      </c>
      <c r="Q23" s="159" t="str">
        <f t="shared" si="9"/>
        <v>の中小企業該当</v>
      </c>
      <c r="U23" s="221"/>
    </row>
    <row r="24" spans="1:21" ht="18" customHeight="1">
      <c r="A24" s="299"/>
      <c r="B24" s="229"/>
      <c r="C24" s="162"/>
      <c r="D24" s="249"/>
      <c r="E24" s="247"/>
      <c r="F24" s="226" t="str">
        <f t="shared" si="10"/>
        <v/>
      </c>
      <c r="G24" s="163"/>
      <c r="H24" s="201"/>
      <c r="I24" s="164">
        <f t="shared" si="7"/>
        <v>0</v>
      </c>
      <c r="J24" s="163"/>
      <c r="K24" s="174"/>
      <c r="L24" s="164">
        <f t="shared" si="11"/>
        <v>0</v>
      </c>
      <c r="M24" s="164">
        <f t="shared" si="12"/>
        <v>0</v>
      </c>
      <c r="N24" s="155" t="str">
        <f t="shared" si="8"/>
        <v/>
      </c>
      <c r="P24" s="159" t="b">
        <f>'【別紙1-3】企業間連携の概要'!CK24</f>
        <v>0</v>
      </c>
      <c r="Q24" s="159" t="str">
        <f t="shared" si="9"/>
        <v>の中小企業該当</v>
      </c>
      <c r="U24" s="221"/>
    </row>
    <row r="25" spans="1:21" ht="18" customHeight="1">
      <c r="A25" s="299"/>
      <c r="B25" s="229"/>
      <c r="C25" s="162"/>
      <c r="D25" s="249"/>
      <c r="E25" s="247"/>
      <c r="F25" s="226" t="str">
        <f t="shared" si="10"/>
        <v/>
      </c>
      <c r="G25" s="163"/>
      <c r="H25" s="201"/>
      <c r="I25" s="164">
        <f t="shared" si="7"/>
        <v>0</v>
      </c>
      <c r="J25" s="163"/>
      <c r="K25" s="174"/>
      <c r="L25" s="164">
        <f t="shared" si="11"/>
        <v>0</v>
      </c>
      <c r="M25" s="164">
        <f t="shared" si="12"/>
        <v>0</v>
      </c>
      <c r="N25" s="155" t="str">
        <f t="shared" si="8"/>
        <v/>
      </c>
      <c r="P25" s="159" t="b">
        <f>'【別紙1-3】企業間連携の概要'!CK25</f>
        <v>0</v>
      </c>
      <c r="Q25" s="159" t="str">
        <f t="shared" si="9"/>
        <v>の中小企業該当</v>
      </c>
      <c r="U25" s="221"/>
    </row>
    <row r="26" spans="1:21" ht="18" customHeight="1" thickBot="1">
      <c r="A26" s="300"/>
      <c r="B26" s="229"/>
      <c r="C26" s="166"/>
      <c r="D26" s="250"/>
      <c r="E26" s="248"/>
      <c r="F26" s="227" t="str">
        <f t="shared" si="10"/>
        <v/>
      </c>
      <c r="G26" s="167"/>
      <c r="H26" s="202"/>
      <c r="I26" s="168">
        <f t="shared" si="7"/>
        <v>0</v>
      </c>
      <c r="J26" s="167"/>
      <c r="K26" s="175"/>
      <c r="L26" s="168">
        <f t="shared" si="11"/>
        <v>0</v>
      </c>
      <c r="M26" s="168">
        <f t="shared" si="12"/>
        <v>0</v>
      </c>
      <c r="N26" s="168" t="str">
        <f t="shared" si="8"/>
        <v/>
      </c>
      <c r="P26" s="159" t="b">
        <f>'【別紙1-3】企業間連携の概要'!CK26</f>
        <v>0</v>
      </c>
      <c r="Q26" s="159" t="str">
        <f t="shared" si="9"/>
        <v>の中小企業該当</v>
      </c>
      <c r="U26" s="221"/>
    </row>
    <row r="27" spans="1:21" ht="18" customHeight="1" thickTop="1">
      <c r="A27" s="301" t="s">
        <v>434</v>
      </c>
      <c r="B27" s="170"/>
      <c r="C27" s="169"/>
      <c r="D27" s="169"/>
      <c r="E27" s="169"/>
      <c r="F27" s="219"/>
      <c r="G27" s="155">
        <f>SUM(G18:G26)</f>
        <v>0</v>
      </c>
      <c r="H27" s="203">
        <f>SUM(H18:H26)</f>
        <v>0</v>
      </c>
      <c r="I27" s="155">
        <f t="shared" ref="I27:J27" si="13">SUM(I18:I26)</f>
        <v>0</v>
      </c>
      <c r="J27" s="155">
        <f t="shared" si="13"/>
        <v>0</v>
      </c>
      <c r="K27" s="176">
        <f>SUM(K18:K26)</f>
        <v>0</v>
      </c>
      <c r="L27" s="155">
        <f t="shared" ref="L27:N27" si="14">SUM(L18:L26)</f>
        <v>0</v>
      </c>
      <c r="M27" s="155">
        <f t="shared" si="14"/>
        <v>0</v>
      </c>
      <c r="N27" s="155">
        <f t="shared" si="14"/>
        <v>0</v>
      </c>
      <c r="U27" s="221"/>
    </row>
    <row r="28" spans="1:21">
      <c r="A28" s="298"/>
      <c r="G28" s="1155" t="s">
        <v>595</v>
      </c>
      <c r="H28" s="1155"/>
      <c r="I28" s="1155"/>
      <c r="J28" s="1155"/>
      <c r="K28" s="173"/>
      <c r="L28" s="173"/>
      <c r="M28" s="173"/>
      <c r="N28" s="173"/>
      <c r="U28" s="221"/>
    </row>
    <row r="29" spans="1:21" ht="27" customHeight="1">
      <c r="A29" s="1153" t="s">
        <v>437</v>
      </c>
      <c r="B29" s="1153"/>
      <c r="C29" s="1153"/>
      <c r="D29" s="1153"/>
    </row>
    <row r="30" spans="1:21" ht="54">
      <c r="A30" s="213" t="s">
        <v>461</v>
      </c>
      <c r="B30" s="212" t="s">
        <v>429</v>
      </c>
      <c r="C30" s="213" t="s">
        <v>430</v>
      </c>
      <c r="D30" s="220" t="s">
        <v>460</v>
      </c>
      <c r="E30" s="220"/>
      <c r="F30" s="218" t="s">
        <v>431</v>
      </c>
      <c r="G30" s="214" t="s">
        <v>432</v>
      </c>
      <c r="H30" s="215" t="s">
        <v>433</v>
      </c>
      <c r="I30" s="213" t="s">
        <v>446</v>
      </c>
      <c r="J30" s="213" t="s">
        <v>447</v>
      </c>
      <c r="K30" s="213" t="s">
        <v>448</v>
      </c>
      <c r="L30" s="213" t="s">
        <v>449</v>
      </c>
      <c r="M30" s="213" t="s">
        <v>450</v>
      </c>
      <c r="N30" s="213" t="s">
        <v>451</v>
      </c>
    </row>
    <row r="31" spans="1:21" ht="18" customHeight="1">
      <c r="A31" s="299"/>
      <c r="B31" s="229"/>
      <c r="C31" s="162"/>
      <c r="D31" s="249"/>
      <c r="E31" s="246"/>
      <c r="F31" s="226" t="str">
        <f>IF(OR($H$2="○",D31="○"),1/2,IF(AND($H$2="",D31="✕"),1/3,""))</f>
        <v/>
      </c>
      <c r="G31" s="163"/>
      <c r="H31" s="201"/>
      <c r="I31" s="164">
        <f t="shared" ref="I31:I39" si="15">G31-H31</f>
        <v>0</v>
      </c>
      <c r="J31" s="163"/>
      <c r="K31" s="174"/>
      <c r="L31" s="164">
        <f>MIN(J31,K31)</f>
        <v>0</v>
      </c>
      <c r="M31" s="164">
        <f>MIN(I31,L31)</f>
        <v>0</v>
      </c>
      <c r="N31" s="164" t="str">
        <f t="shared" ref="N31:N39" si="16">IFERROR(ROUNDDOWN(M31*F31,-3),"")</f>
        <v/>
      </c>
      <c r="P31" s="159" t="b">
        <f>'【別紙1-3】企業間連携の概要'!CK18</f>
        <v>0</v>
      </c>
      <c r="Q31" s="159" t="str">
        <f t="shared" ref="Q31:Q39" si="17">B31&amp;"の中小企業該当"</f>
        <v>の中小企業該当</v>
      </c>
      <c r="U31" s="221"/>
    </row>
    <row r="32" spans="1:21" ht="18" customHeight="1">
      <c r="A32" s="299"/>
      <c r="B32" s="229"/>
      <c r="C32" s="162"/>
      <c r="D32" s="249"/>
      <c r="E32" s="247"/>
      <c r="F32" s="226" t="str">
        <f t="shared" ref="F32:F39" si="18">IF(OR($H$2="○",D32="○"),1/2,IF(AND($H$2="",D32="✕"),1/3,""))</f>
        <v/>
      </c>
      <c r="G32" s="163"/>
      <c r="H32" s="201"/>
      <c r="I32" s="164">
        <f t="shared" si="15"/>
        <v>0</v>
      </c>
      <c r="J32" s="163"/>
      <c r="K32" s="174"/>
      <c r="L32" s="164">
        <f t="shared" ref="L32:L39" si="19">MIN(J32,K32)</f>
        <v>0</v>
      </c>
      <c r="M32" s="164">
        <f>MIN(I32,L32)</f>
        <v>0</v>
      </c>
      <c r="N32" s="164" t="str">
        <f t="shared" si="16"/>
        <v/>
      </c>
      <c r="P32" s="159" t="b">
        <f>'【別紙1-3】企業間連携の概要'!CK19</f>
        <v>0</v>
      </c>
      <c r="Q32" s="159" t="str">
        <f t="shared" si="17"/>
        <v>の中小企業該当</v>
      </c>
      <c r="U32" s="221"/>
    </row>
    <row r="33" spans="1:21" ht="18" customHeight="1">
      <c r="A33" s="299"/>
      <c r="B33" s="229"/>
      <c r="C33" s="162"/>
      <c r="D33" s="249"/>
      <c r="E33" s="247"/>
      <c r="F33" s="226" t="str">
        <f t="shared" si="18"/>
        <v/>
      </c>
      <c r="G33" s="163"/>
      <c r="H33" s="201"/>
      <c r="I33" s="164">
        <f t="shared" si="15"/>
        <v>0</v>
      </c>
      <c r="J33" s="163"/>
      <c r="K33" s="174"/>
      <c r="L33" s="164">
        <f t="shared" si="19"/>
        <v>0</v>
      </c>
      <c r="M33" s="164">
        <f t="shared" ref="M33:M39" si="20">MIN(I33,L33)</f>
        <v>0</v>
      </c>
      <c r="N33" s="164" t="str">
        <f t="shared" si="16"/>
        <v/>
      </c>
      <c r="P33" s="159" t="b">
        <f>'【別紙1-3】企業間連携の概要'!CK20</f>
        <v>0</v>
      </c>
      <c r="Q33" s="159" t="str">
        <f t="shared" si="17"/>
        <v>の中小企業該当</v>
      </c>
      <c r="U33" s="221"/>
    </row>
    <row r="34" spans="1:21" ht="18" customHeight="1">
      <c r="A34" s="299"/>
      <c r="B34" s="229"/>
      <c r="C34" s="162" t="str">
        <f>IFERROR(IF(VLOOKUP(B34,'【別紙1-3】企業間連携の概要'!$CJ$18:$CL$26,2,0),"○",""),"")</f>
        <v/>
      </c>
      <c r="D34" s="249"/>
      <c r="E34" s="247"/>
      <c r="F34" s="226" t="str">
        <f t="shared" si="18"/>
        <v/>
      </c>
      <c r="G34" s="163"/>
      <c r="H34" s="201"/>
      <c r="I34" s="164">
        <f t="shared" si="15"/>
        <v>0</v>
      </c>
      <c r="J34" s="163"/>
      <c r="K34" s="174"/>
      <c r="L34" s="164">
        <f t="shared" si="19"/>
        <v>0</v>
      </c>
      <c r="M34" s="164">
        <f t="shared" si="20"/>
        <v>0</v>
      </c>
      <c r="N34" s="164" t="str">
        <f t="shared" si="16"/>
        <v/>
      </c>
      <c r="P34" s="159" t="b">
        <f>'【別紙1-3】企業間連携の概要'!CK21</f>
        <v>0</v>
      </c>
      <c r="Q34" s="159" t="str">
        <f t="shared" si="17"/>
        <v>の中小企業該当</v>
      </c>
      <c r="U34" s="221"/>
    </row>
    <row r="35" spans="1:21" ht="18" customHeight="1">
      <c r="A35" s="299"/>
      <c r="B35" s="229"/>
      <c r="C35" s="162" t="str">
        <f>IFERROR(IF(VLOOKUP(B35,'【別紙1-3】企業間連携の概要'!$CJ$18:$CL$26,2,0),"○",""),"")</f>
        <v/>
      </c>
      <c r="D35" s="249"/>
      <c r="E35" s="247"/>
      <c r="F35" s="226" t="str">
        <f t="shared" si="18"/>
        <v/>
      </c>
      <c r="G35" s="163"/>
      <c r="H35" s="201"/>
      <c r="I35" s="164">
        <f t="shared" si="15"/>
        <v>0</v>
      </c>
      <c r="J35" s="163"/>
      <c r="K35" s="174"/>
      <c r="L35" s="164">
        <f>MIN(J35,K35)</f>
        <v>0</v>
      </c>
      <c r="M35" s="164">
        <f t="shared" si="20"/>
        <v>0</v>
      </c>
      <c r="N35" s="164" t="str">
        <f t="shared" si="16"/>
        <v/>
      </c>
      <c r="P35" s="159" t="b">
        <f>'【別紙1-3】企業間連携の概要'!CK22</f>
        <v>0</v>
      </c>
      <c r="Q35" s="159" t="str">
        <f t="shared" si="17"/>
        <v>の中小企業該当</v>
      </c>
      <c r="U35" s="221"/>
    </row>
    <row r="36" spans="1:21" ht="18" customHeight="1">
      <c r="A36" s="299"/>
      <c r="B36" s="229"/>
      <c r="C36" s="162" t="str">
        <f>IFERROR(IF(VLOOKUP(B36,'【別紙1-3】企業間連携の概要'!$CJ$18:$CL$26,2,0),"○",""),"")</f>
        <v/>
      </c>
      <c r="D36" s="249"/>
      <c r="E36" s="247"/>
      <c r="F36" s="226" t="str">
        <f t="shared" si="18"/>
        <v/>
      </c>
      <c r="G36" s="163"/>
      <c r="H36" s="201"/>
      <c r="I36" s="164">
        <f t="shared" si="15"/>
        <v>0</v>
      </c>
      <c r="J36" s="163"/>
      <c r="K36" s="174"/>
      <c r="L36" s="164">
        <f>MIN(J36,K36)</f>
        <v>0</v>
      </c>
      <c r="M36" s="164">
        <f t="shared" si="20"/>
        <v>0</v>
      </c>
      <c r="N36" s="164" t="str">
        <f t="shared" si="16"/>
        <v/>
      </c>
      <c r="P36" s="159" t="b">
        <f>'【別紙1-3】企業間連携の概要'!CK23</f>
        <v>0</v>
      </c>
      <c r="Q36" s="159" t="str">
        <f t="shared" si="17"/>
        <v>の中小企業該当</v>
      </c>
      <c r="U36" s="221"/>
    </row>
    <row r="37" spans="1:21" ht="18" customHeight="1">
      <c r="A37" s="299"/>
      <c r="B37" s="229"/>
      <c r="C37" s="162" t="str">
        <f>IFERROR(IF(VLOOKUP(B37,'【別紙1-3】企業間連携の概要'!$CJ$18:$CL$26,2,0),"○",""),"")</f>
        <v/>
      </c>
      <c r="D37" s="249"/>
      <c r="E37" s="247"/>
      <c r="F37" s="226" t="str">
        <f t="shared" si="18"/>
        <v/>
      </c>
      <c r="G37" s="163"/>
      <c r="H37" s="201"/>
      <c r="I37" s="164">
        <f t="shared" si="15"/>
        <v>0</v>
      </c>
      <c r="J37" s="163"/>
      <c r="K37" s="174"/>
      <c r="L37" s="164">
        <f t="shared" ref="L37" si="21">MIN(J37,K37)</f>
        <v>0</v>
      </c>
      <c r="M37" s="164">
        <f t="shared" si="20"/>
        <v>0</v>
      </c>
      <c r="N37" s="164" t="str">
        <f t="shared" si="16"/>
        <v/>
      </c>
      <c r="P37" s="159" t="b">
        <f>'【別紙1-3】企業間連携の概要'!CK24</f>
        <v>0</v>
      </c>
      <c r="Q37" s="159" t="str">
        <f t="shared" si="17"/>
        <v>の中小企業該当</v>
      </c>
      <c r="U37" s="221"/>
    </row>
    <row r="38" spans="1:21" ht="18" customHeight="1">
      <c r="A38" s="299"/>
      <c r="B38" s="229"/>
      <c r="C38" s="162" t="str">
        <f>IFERROR(IF(VLOOKUP(B38,'【別紙1-3】企業間連携の概要'!$CJ$18:$CL$26,2,0),"○",""),"")</f>
        <v/>
      </c>
      <c r="D38" s="249"/>
      <c r="E38" s="247"/>
      <c r="F38" s="226" t="str">
        <f t="shared" si="18"/>
        <v/>
      </c>
      <c r="G38" s="163"/>
      <c r="H38" s="201"/>
      <c r="I38" s="164">
        <f t="shared" si="15"/>
        <v>0</v>
      </c>
      <c r="J38" s="163"/>
      <c r="K38" s="174"/>
      <c r="L38" s="164">
        <f t="shared" si="19"/>
        <v>0</v>
      </c>
      <c r="M38" s="164">
        <f t="shared" si="20"/>
        <v>0</v>
      </c>
      <c r="N38" s="164" t="str">
        <f t="shared" si="16"/>
        <v/>
      </c>
      <c r="P38" s="159" t="b">
        <f>'【別紙1-3】企業間連携の概要'!CK25</f>
        <v>0</v>
      </c>
      <c r="Q38" s="159" t="str">
        <f t="shared" si="17"/>
        <v>の中小企業該当</v>
      </c>
      <c r="U38" s="221"/>
    </row>
    <row r="39" spans="1:21" ht="18" customHeight="1" thickBot="1">
      <c r="A39" s="300"/>
      <c r="B39" s="230"/>
      <c r="C39" s="166" t="str">
        <f>IFERROR(IF(VLOOKUP(B39,'【別紙1-3】企業間連携の概要'!$CJ$18:$CL$26,2,0),"○",""),"")</f>
        <v/>
      </c>
      <c r="D39" s="250"/>
      <c r="E39" s="248"/>
      <c r="F39" s="227" t="str">
        <f t="shared" si="18"/>
        <v/>
      </c>
      <c r="G39" s="167"/>
      <c r="H39" s="202"/>
      <c r="I39" s="168">
        <f t="shared" si="15"/>
        <v>0</v>
      </c>
      <c r="J39" s="167"/>
      <c r="K39" s="175"/>
      <c r="L39" s="168">
        <f t="shared" si="19"/>
        <v>0</v>
      </c>
      <c r="M39" s="168">
        <f t="shared" si="20"/>
        <v>0</v>
      </c>
      <c r="N39" s="168" t="str">
        <f t="shared" si="16"/>
        <v/>
      </c>
      <c r="P39" s="159" t="b">
        <f>'【別紙1-3】企業間連携の概要'!CK26</f>
        <v>0</v>
      </c>
      <c r="Q39" s="159" t="str">
        <f t="shared" si="17"/>
        <v>の中小企業該当</v>
      </c>
      <c r="U39" s="221"/>
    </row>
    <row r="40" spans="1:21" ht="18" customHeight="1" thickTop="1">
      <c r="A40" s="301" t="s">
        <v>434</v>
      </c>
      <c r="B40" s="170"/>
      <c r="C40" s="169"/>
      <c r="D40" s="169"/>
      <c r="E40" s="169"/>
      <c r="F40" s="219"/>
      <c r="G40" s="155">
        <f>SUM(G31:G39)</f>
        <v>0</v>
      </c>
      <c r="H40" s="203">
        <f t="shared" ref="H40:J40" si="22">SUM(H31:H39)</f>
        <v>0</v>
      </c>
      <c r="I40" s="155">
        <f t="shared" si="22"/>
        <v>0</v>
      </c>
      <c r="J40" s="155">
        <f t="shared" si="22"/>
        <v>0</v>
      </c>
      <c r="K40" s="176">
        <f>SUM(K31:K39)</f>
        <v>0</v>
      </c>
      <c r="L40" s="155">
        <f t="shared" ref="L40:N40" si="23">SUM(L31:L39)</f>
        <v>0</v>
      </c>
      <c r="M40" s="155">
        <f t="shared" si="23"/>
        <v>0</v>
      </c>
      <c r="N40" s="155">
        <f t="shared" si="23"/>
        <v>0</v>
      </c>
      <c r="U40" s="221"/>
    </row>
    <row r="41" spans="1:21">
      <c r="A41" s="298"/>
      <c r="G41" s="1155" t="s">
        <v>595</v>
      </c>
      <c r="H41" s="1155"/>
      <c r="I41" s="1155"/>
      <c r="J41" s="1155"/>
      <c r="K41" s="172"/>
      <c r="L41" s="172"/>
      <c r="M41" s="172"/>
      <c r="N41" s="172"/>
    </row>
    <row r="42" spans="1:21" ht="54" customHeight="1">
      <c r="A42" s="1153" t="s">
        <v>438</v>
      </c>
      <c r="B42" s="1153"/>
      <c r="C42" s="1153"/>
      <c r="D42" s="1153"/>
      <c r="E42" s="1153"/>
      <c r="F42" s="1153"/>
      <c r="G42" s="1153"/>
    </row>
    <row r="43" spans="1:21" ht="56.25" customHeight="1">
      <c r="A43" s="213" t="s">
        <v>461</v>
      </c>
      <c r="B43" s="212" t="s">
        <v>429</v>
      </c>
      <c r="C43" s="213" t="s">
        <v>430</v>
      </c>
      <c r="D43" s="220" t="s">
        <v>460</v>
      </c>
      <c r="E43" s="220"/>
      <c r="F43" s="218" t="s">
        <v>431</v>
      </c>
      <c r="G43" s="214" t="s">
        <v>432</v>
      </c>
      <c r="H43" s="215" t="s">
        <v>433</v>
      </c>
      <c r="I43" s="213" t="s">
        <v>446</v>
      </c>
      <c r="J43" s="213" t="s">
        <v>447</v>
      </c>
      <c r="K43" s="213" t="s">
        <v>448</v>
      </c>
      <c r="L43" s="213" t="s">
        <v>449</v>
      </c>
      <c r="M43" s="213" t="s">
        <v>450</v>
      </c>
      <c r="N43" s="213" t="s">
        <v>451</v>
      </c>
    </row>
    <row r="44" spans="1:21" ht="18" customHeight="1">
      <c r="A44" s="299"/>
      <c r="B44" s="229"/>
      <c r="C44" s="162"/>
      <c r="D44" s="249"/>
      <c r="E44" s="246"/>
      <c r="F44" s="226" t="str">
        <f>IF(OR($H$2="○",D44="○"),1/2,IF(AND($H$2="",D44="✕"),1/3,""))</f>
        <v/>
      </c>
      <c r="G44" s="164" t="str">
        <f>IF($A44="","",SUMIF($A$5:$A$39,$A44,G$5:G$39))</f>
        <v/>
      </c>
      <c r="H44" s="206" t="str">
        <f>IF($A44="","",SUMIF($A$5:$A$39,$A44,H$5:H$39))</f>
        <v/>
      </c>
      <c r="I44" s="164" t="str">
        <f>IF($A44="","",SUMIF($A$5:$A$39,$A44,I$5:I$39))</f>
        <v/>
      </c>
      <c r="J44" s="164" t="str">
        <f>IF($A44="","",SUMIF($A$5:$A$39,$A44,J$5:J$39))</f>
        <v/>
      </c>
      <c r="K44" s="253"/>
      <c r="L44" s="164" t="str">
        <f>IF($A44="","",SUMIF($A$5:$A$39,$A44,L$5:L$39))</f>
        <v/>
      </c>
      <c r="M44" s="164" t="str">
        <f>IF($A44="","",SUMIF($A$5:$A$39,$A44,M$5:M$39))</f>
        <v/>
      </c>
      <c r="N44" s="164" t="str">
        <f>IF($A44="","",SUMIF($A$5:$A$39,$A44,N$5:N$39))</f>
        <v/>
      </c>
      <c r="P44" s="159" t="b">
        <f>'【別紙1-3】企業間連携の概要'!CK18</f>
        <v>0</v>
      </c>
      <c r="Q44" s="159" t="str">
        <f t="shared" ref="Q44:Q52" si="24">B44&amp;"の中小企業該当"</f>
        <v>の中小企業該当</v>
      </c>
      <c r="U44" s="221"/>
    </row>
    <row r="45" spans="1:21" ht="18" customHeight="1">
      <c r="A45" s="299"/>
      <c r="B45" s="229"/>
      <c r="C45" s="162"/>
      <c r="D45" s="249"/>
      <c r="E45" s="247"/>
      <c r="F45" s="226" t="str">
        <f t="shared" ref="F45:F52" si="25">IF(OR($H$2="○",D45="○"),1/2,IF(AND($H$2="",D45="✕"),1/3,""))</f>
        <v/>
      </c>
      <c r="G45" s="164" t="str">
        <f t="shared" ref="G45:J52" si="26">IF($A45="","",SUMIF($A$5:$A$39,$A45,G$5:G$39))</f>
        <v/>
      </c>
      <c r="H45" s="206" t="str">
        <f t="shared" si="26"/>
        <v/>
      </c>
      <c r="I45" s="164" t="str">
        <f t="shared" si="26"/>
        <v/>
      </c>
      <c r="J45" s="164" t="str">
        <f t="shared" si="26"/>
        <v/>
      </c>
      <c r="K45" s="253"/>
      <c r="L45" s="164" t="str">
        <f t="shared" ref="L45:N52" si="27">IF($A45="","",SUMIF($A$5:$A$39,$A45,L$5:L$39))</f>
        <v/>
      </c>
      <c r="M45" s="164" t="str">
        <f t="shared" si="27"/>
        <v/>
      </c>
      <c r="N45" s="164" t="str">
        <f t="shared" si="27"/>
        <v/>
      </c>
      <c r="P45" s="159" t="b">
        <f>'【別紙1-3】企業間連携の概要'!CK19</f>
        <v>0</v>
      </c>
      <c r="Q45" s="159" t="str">
        <f t="shared" si="24"/>
        <v>の中小企業該当</v>
      </c>
      <c r="U45" s="221"/>
    </row>
    <row r="46" spans="1:21" ht="18" customHeight="1">
      <c r="A46" s="299"/>
      <c r="B46" s="229"/>
      <c r="C46" s="162"/>
      <c r="D46" s="249"/>
      <c r="E46" s="247"/>
      <c r="F46" s="226" t="str">
        <f t="shared" si="25"/>
        <v/>
      </c>
      <c r="G46" s="164" t="str">
        <f t="shared" si="26"/>
        <v/>
      </c>
      <c r="H46" s="206" t="str">
        <f t="shared" si="26"/>
        <v/>
      </c>
      <c r="I46" s="164" t="str">
        <f t="shared" si="26"/>
        <v/>
      </c>
      <c r="J46" s="164" t="str">
        <f t="shared" si="26"/>
        <v/>
      </c>
      <c r="K46" s="253"/>
      <c r="L46" s="164" t="str">
        <f t="shared" si="27"/>
        <v/>
      </c>
      <c r="M46" s="164" t="str">
        <f t="shared" si="27"/>
        <v/>
      </c>
      <c r="N46" s="164" t="str">
        <f t="shared" si="27"/>
        <v/>
      </c>
      <c r="P46" s="159" t="b">
        <f>'【別紙1-3】企業間連携の概要'!CK20</f>
        <v>0</v>
      </c>
      <c r="Q46" s="159" t="str">
        <f t="shared" si="24"/>
        <v>の中小企業該当</v>
      </c>
      <c r="U46" s="221"/>
    </row>
    <row r="47" spans="1:21" ht="18" customHeight="1">
      <c r="A47" s="299"/>
      <c r="B47" s="229" t="str">
        <f>IF(OR('【別紙1-3】企業間連携の概要'!AM21="", '【別紙1-3】企業間連携の概要'!AM21=0), "",'【別紙1-3】企業間連携の概要'!AM21)</f>
        <v/>
      </c>
      <c r="C47" s="162"/>
      <c r="D47" s="249"/>
      <c r="E47" s="247"/>
      <c r="F47" s="226" t="str">
        <f t="shared" si="25"/>
        <v/>
      </c>
      <c r="G47" s="164" t="str">
        <f t="shared" si="26"/>
        <v/>
      </c>
      <c r="H47" s="206" t="str">
        <f t="shared" si="26"/>
        <v/>
      </c>
      <c r="I47" s="164" t="str">
        <f t="shared" si="26"/>
        <v/>
      </c>
      <c r="J47" s="164" t="str">
        <f t="shared" si="26"/>
        <v/>
      </c>
      <c r="K47" s="253"/>
      <c r="L47" s="164" t="str">
        <f t="shared" si="27"/>
        <v/>
      </c>
      <c r="M47" s="164" t="str">
        <f t="shared" si="27"/>
        <v/>
      </c>
      <c r="N47" s="164" t="str">
        <f t="shared" si="27"/>
        <v/>
      </c>
      <c r="P47" s="159" t="b">
        <f>'【別紙1-3】企業間連携の概要'!CK21</f>
        <v>0</v>
      </c>
      <c r="Q47" s="159" t="str">
        <f t="shared" si="24"/>
        <v>の中小企業該当</v>
      </c>
      <c r="U47" s="221"/>
    </row>
    <row r="48" spans="1:21" ht="18" customHeight="1">
      <c r="A48" s="299"/>
      <c r="B48" s="229" t="str">
        <f>IF(OR('【別紙1-3】企業間連携の概要'!AM22="", '【別紙1-3】企業間連携の概要'!AM22=0), "",'【別紙1-3】企業間連携の概要'!AM22)</f>
        <v/>
      </c>
      <c r="C48" s="162"/>
      <c r="D48" s="249"/>
      <c r="E48" s="247"/>
      <c r="F48" s="226" t="str">
        <f t="shared" si="25"/>
        <v/>
      </c>
      <c r="G48" s="164" t="str">
        <f t="shared" si="26"/>
        <v/>
      </c>
      <c r="H48" s="206" t="str">
        <f t="shared" si="26"/>
        <v/>
      </c>
      <c r="I48" s="164" t="str">
        <f t="shared" si="26"/>
        <v/>
      </c>
      <c r="J48" s="164" t="str">
        <f t="shared" si="26"/>
        <v/>
      </c>
      <c r="K48" s="253"/>
      <c r="L48" s="164" t="str">
        <f t="shared" si="27"/>
        <v/>
      </c>
      <c r="M48" s="164" t="str">
        <f t="shared" si="27"/>
        <v/>
      </c>
      <c r="N48" s="164" t="str">
        <f t="shared" si="27"/>
        <v/>
      </c>
      <c r="P48" s="159" t="b">
        <f>'【別紙1-3】企業間連携の概要'!CK22</f>
        <v>0</v>
      </c>
      <c r="Q48" s="159" t="str">
        <f t="shared" si="24"/>
        <v>の中小企業該当</v>
      </c>
      <c r="U48" s="221"/>
    </row>
    <row r="49" spans="1:21" ht="18" customHeight="1">
      <c r="A49" s="299"/>
      <c r="B49" s="229" t="str">
        <f>IF(OR('【別紙1-3】企業間連携の概要'!AM23="", '【別紙1-3】企業間連携の概要'!AM23=0), "",'【別紙1-3】企業間連携の概要'!AM23)</f>
        <v/>
      </c>
      <c r="C49" s="162"/>
      <c r="D49" s="249"/>
      <c r="E49" s="247"/>
      <c r="F49" s="226" t="str">
        <f t="shared" si="25"/>
        <v/>
      </c>
      <c r="G49" s="164" t="str">
        <f t="shared" si="26"/>
        <v/>
      </c>
      <c r="H49" s="206" t="str">
        <f t="shared" si="26"/>
        <v/>
      </c>
      <c r="I49" s="164" t="str">
        <f t="shared" si="26"/>
        <v/>
      </c>
      <c r="J49" s="164" t="str">
        <f t="shared" si="26"/>
        <v/>
      </c>
      <c r="K49" s="253"/>
      <c r="L49" s="164" t="str">
        <f t="shared" si="27"/>
        <v/>
      </c>
      <c r="M49" s="164" t="str">
        <f t="shared" si="27"/>
        <v/>
      </c>
      <c r="N49" s="164" t="str">
        <f t="shared" si="27"/>
        <v/>
      </c>
      <c r="P49" s="159" t="b">
        <f>'【別紙1-3】企業間連携の概要'!CK23</f>
        <v>0</v>
      </c>
      <c r="Q49" s="159" t="str">
        <f t="shared" si="24"/>
        <v>の中小企業該当</v>
      </c>
      <c r="U49" s="221"/>
    </row>
    <row r="50" spans="1:21" ht="18" customHeight="1">
      <c r="A50" s="299"/>
      <c r="B50" s="229" t="str">
        <f>IF(OR('【別紙1-3】企業間連携の概要'!AM24="", '【別紙1-3】企業間連携の概要'!AM24=0), "",'【別紙1-3】企業間連携の概要'!AM24)</f>
        <v/>
      </c>
      <c r="C50" s="162"/>
      <c r="D50" s="249"/>
      <c r="E50" s="247"/>
      <c r="F50" s="226" t="str">
        <f t="shared" si="25"/>
        <v/>
      </c>
      <c r="G50" s="164" t="str">
        <f t="shared" si="26"/>
        <v/>
      </c>
      <c r="H50" s="206" t="str">
        <f t="shared" si="26"/>
        <v/>
      </c>
      <c r="I50" s="164" t="str">
        <f t="shared" si="26"/>
        <v/>
      </c>
      <c r="J50" s="164" t="str">
        <f t="shared" si="26"/>
        <v/>
      </c>
      <c r="K50" s="253"/>
      <c r="L50" s="164" t="str">
        <f t="shared" si="27"/>
        <v/>
      </c>
      <c r="M50" s="164" t="str">
        <f t="shared" si="27"/>
        <v/>
      </c>
      <c r="N50" s="164" t="str">
        <f t="shared" si="27"/>
        <v/>
      </c>
      <c r="P50" s="159" t="b">
        <f>'【別紙1-3】企業間連携の概要'!CK24</f>
        <v>0</v>
      </c>
      <c r="Q50" s="159" t="str">
        <f t="shared" si="24"/>
        <v>の中小企業該当</v>
      </c>
      <c r="U50" s="221"/>
    </row>
    <row r="51" spans="1:21" ht="18" customHeight="1">
      <c r="A51" s="299"/>
      <c r="B51" s="229" t="str">
        <f>IF(OR('【別紙1-3】企業間連携の概要'!AM25="", '【別紙1-3】企業間連携の概要'!AM25=0), "",'【別紙1-3】企業間連携の概要'!AM25)</f>
        <v/>
      </c>
      <c r="C51" s="162"/>
      <c r="D51" s="249"/>
      <c r="E51" s="247"/>
      <c r="F51" s="226" t="str">
        <f t="shared" si="25"/>
        <v/>
      </c>
      <c r="G51" s="164" t="str">
        <f t="shared" si="26"/>
        <v/>
      </c>
      <c r="H51" s="206" t="str">
        <f t="shared" si="26"/>
        <v/>
      </c>
      <c r="I51" s="164" t="str">
        <f t="shared" si="26"/>
        <v/>
      </c>
      <c r="J51" s="164" t="str">
        <f t="shared" si="26"/>
        <v/>
      </c>
      <c r="K51" s="253"/>
      <c r="L51" s="164" t="str">
        <f t="shared" si="27"/>
        <v/>
      </c>
      <c r="M51" s="164" t="str">
        <f t="shared" si="27"/>
        <v/>
      </c>
      <c r="N51" s="164" t="str">
        <f t="shared" si="27"/>
        <v/>
      </c>
      <c r="P51" s="159" t="b">
        <f>'【別紙1-3】企業間連携の概要'!CK25</f>
        <v>0</v>
      </c>
      <c r="Q51" s="159" t="str">
        <f t="shared" si="24"/>
        <v>の中小企業該当</v>
      </c>
      <c r="U51" s="221"/>
    </row>
    <row r="52" spans="1:21" ht="18" customHeight="1" thickBot="1">
      <c r="A52" s="300"/>
      <c r="B52" s="230" t="str">
        <f>IF(OR('【別紙1-3】企業間連携の概要'!AM26="", '【別紙1-3】企業間連携の概要'!AM26=0), "",'【別紙1-3】企業間連携の概要'!AM26)</f>
        <v/>
      </c>
      <c r="C52" s="166"/>
      <c r="D52" s="250"/>
      <c r="E52" s="248"/>
      <c r="F52" s="227" t="str">
        <f t="shared" si="25"/>
        <v/>
      </c>
      <c r="G52" s="168" t="str">
        <f t="shared" si="26"/>
        <v/>
      </c>
      <c r="H52" s="207" t="str">
        <f t="shared" si="26"/>
        <v/>
      </c>
      <c r="I52" s="168" t="str">
        <f t="shared" si="26"/>
        <v/>
      </c>
      <c r="J52" s="168" t="str">
        <f t="shared" si="26"/>
        <v/>
      </c>
      <c r="K52" s="254"/>
      <c r="L52" s="168" t="str">
        <f t="shared" si="27"/>
        <v/>
      </c>
      <c r="M52" s="168" t="str">
        <f t="shared" si="27"/>
        <v/>
      </c>
      <c r="N52" s="168" t="str">
        <f t="shared" si="27"/>
        <v/>
      </c>
      <c r="P52" s="159" t="b">
        <f>'【別紙1-3】企業間連携の概要'!CK26</f>
        <v>0</v>
      </c>
      <c r="Q52" s="159" t="str">
        <f t="shared" si="24"/>
        <v>の中小企業該当</v>
      </c>
      <c r="U52" s="221"/>
    </row>
    <row r="53" spans="1:21" ht="18" customHeight="1" thickTop="1">
      <c r="A53" s="301" t="s">
        <v>434</v>
      </c>
      <c r="B53" s="170"/>
      <c r="C53" s="169"/>
      <c r="D53" s="169"/>
      <c r="E53" s="169"/>
      <c r="F53" s="219"/>
      <c r="G53" s="186">
        <f t="shared" ref="G53:N53" si="28">SUM(G44:G52)</f>
        <v>0</v>
      </c>
      <c r="H53" s="208">
        <f t="shared" si="28"/>
        <v>0</v>
      </c>
      <c r="I53" s="186">
        <f t="shared" si="28"/>
        <v>0</v>
      </c>
      <c r="J53" s="186">
        <f t="shared" si="28"/>
        <v>0</v>
      </c>
      <c r="K53" s="176">
        <f t="shared" si="28"/>
        <v>0</v>
      </c>
      <c r="L53" s="186">
        <f t="shared" si="28"/>
        <v>0</v>
      </c>
      <c r="M53" s="186">
        <f t="shared" si="28"/>
        <v>0</v>
      </c>
      <c r="N53" s="155">
        <f t="shared" si="28"/>
        <v>0</v>
      </c>
      <c r="U53" s="221"/>
    </row>
    <row r="54" spans="1:21">
      <c r="N54" s="171"/>
    </row>
  </sheetData>
  <sheetProtection algorithmName="SHA-512" hashValue="P1/HdY5CMb/97l+oMntc6gJXS2bwdvJRvp16kddPyLoT7ZIo6hPBVUYoyojnsdFyWCeEy93K25HO5Xkhip4+5g==" saltValue="jG1b58G65+ycRZ2lQF1vgQ==" spinCount="100000" sheet="1" objects="1" scenarios="1"/>
  <mergeCells count="9">
    <mergeCell ref="A42:G42"/>
    <mergeCell ref="A1:N1"/>
    <mergeCell ref="D2:F2"/>
    <mergeCell ref="G15:J15"/>
    <mergeCell ref="G28:J28"/>
    <mergeCell ref="G41:J41"/>
    <mergeCell ref="A3:D3"/>
    <mergeCell ref="A16:D16"/>
    <mergeCell ref="A29:D29"/>
  </mergeCells>
  <phoneticPr fontId="76"/>
  <dataValidations count="3">
    <dataValidation type="list" allowBlank="1" showInputMessage="1" showErrorMessage="1" sqref="D5:D13 D31:D39 D18:D26 D44:D52" xr:uid="{4BA70B3B-1012-445C-90EA-F6D6C0DB3000}">
      <formula1>"○,✕"</formula1>
    </dataValidation>
    <dataValidation operator="lessThanOrEqual" allowBlank="1" showInputMessage="1" showErrorMessage="1" sqref="N5:N13 N18:N26" xr:uid="{7C79AC07-3843-4CD2-9F8F-BCF9B67D716A}"/>
    <dataValidation type="decimal" operator="lessThanOrEqual" allowBlank="1" showInputMessage="1" showErrorMessage="1" errorTitle="上限額" error="R5年度の補助金上限額は2億円です。" sqref="N41 N28" xr:uid="{B0008A67-629A-43BD-9B59-5A929505E070}">
      <formula1>200000000</formula1>
    </dataValidation>
  </dataValidations>
  <pageMargins left="0.70866141732283472" right="0.70866141732283472" top="0.15748031496062992" bottom="0.15748031496062992" header="0.31496062992125984" footer="0.31496062992125984"/>
  <pageSetup paperSize="8" scale="82" fitToWidth="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099BB-12A7-4D00-B153-094F7D72FAA8}">
  <sheetPr>
    <pageSetUpPr fitToPage="1"/>
  </sheetPr>
  <dimension ref="A1:Y54"/>
  <sheetViews>
    <sheetView showGridLines="0" workbookViewId="0">
      <selection sqref="A1:N1"/>
    </sheetView>
  </sheetViews>
  <sheetFormatPr defaultColWidth="8.625" defaultRowHeight="13.5"/>
  <cols>
    <col min="1" max="1" width="24.625" style="159" customWidth="1"/>
    <col min="2" max="2" width="29.25" style="160" hidden="1" customWidth="1"/>
    <col min="3" max="3" width="9.875" style="159" hidden="1" customWidth="1"/>
    <col min="4" max="4" width="9.875" style="159" customWidth="1"/>
    <col min="5" max="5" width="8.25" style="159" hidden="1" customWidth="1"/>
    <col min="6" max="6" width="8.625" style="217"/>
    <col min="7" max="7" width="18.625" style="159" customWidth="1"/>
    <col min="8" max="8" width="18.625" style="160" customWidth="1"/>
    <col min="9" max="14" width="18.625" style="159" customWidth="1"/>
    <col min="15" max="16" width="8.625" style="159" hidden="1" customWidth="1"/>
    <col min="17" max="17" width="12.125" style="159" hidden="1" customWidth="1"/>
    <col min="18" max="20" width="8.625" style="159" hidden="1" customWidth="1"/>
    <col min="21" max="21" width="8.625" style="159"/>
    <col min="22" max="22" width="11.625" style="159" bestFit="1" customWidth="1"/>
    <col min="23" max="16384" width="8.625" style="159"/>
  </cols>
  <sheetData>
    <row r="1" spans="1:25" ht="17.25">
      <c r="A1" s="978" t="s">
        <v>492</v>
      </c>
      <c r="B1" s="978"/>
      <c r="C1" s="978"/>
      <c r="D1" s="978"/>
      <c r="E1" s="978"/>
      <c r="F1" s="978"/>
      <c r="G1" s="978"/>
      <c r="H1" s="978"/>
      <c r="I1" s="978"/>
      <c r="J1" s="978"/>
      <c r="K1" s="978"/>
      <c r="L1" s="978"/>
      <c r="M1" s="978"/>
      <c r="N1" s="978"/>
      <c r="O1" s="156"/>
      <c r="P1" s="157"/>
      <c r="Q1" s="157"/>
      <c r="R1" s="157"/>
      <c r="S1" s="157"/>
      <c r="T1" s="157"/>
      <c r="U1" s="157"/>
      <c r="V1" s="158"/>
      <c r="W1" s="158"/>
      <c r="X1" s="158"/>
      <c r="Y1" s="158"/>
    </row>
    <row r="2" spans="1:25" ht="30" customHeight="1">
      <c r="A2" s="159" t="s">
        <v>498</v>
      </c>
      <c r="D2" s="1162" t="str">
        <f>【別紙2】補助対象経費計算書!B12</f>
        <v/>
      </c>
      <c r="E2" s="1162"/>
      <c r="F2" s="1162"/>
      <c r="G2" s="217" t="s">
        <v>592</v>
      </c>
      <c r="H2" s="295" t="str">
        <f>【別紙2】補助対象経費計算書!C12</f>
        <v/>
      </c>
      <c r="N2" s="179" t="s">
        <v>440</v>
      </c>
    </row>
    <row r="3" spans="1:25" ht="27" customHeight="1">
      <c r="A3" s="1153" t="s">
        <v>435</v>
      </c>
      <c r="B3" s="1153"/>
      <c r="C3" s="1153"/>
      <c r="D3" s="1153"/>
    </row>
    <row r="4" spans="1:25" ht="54">
      <c r="A4" s="213" t="s">
        <v>461</v>
      </c>
      <c r="B4" s="212" t="s">
        <v>429</v>
      </c>
      <c r="C4" s="213" t="s">
        <v>430</v>
      </c>
      <c r="D4" s="220" t="s">
        <v>460</v>
      </c>
      <c r="E4" s="220" t="s">
        <v>473</v>
      </c>
      <c r="F4" s="218" t="s">
        <v>431</v>
      </c>
      <c r="G4" s="214" t="s">
        <v>432</v>
      </c>
      <c r="H4" s="215" t="s">
        <v>433</v>
      </c>
      <c r="I4" s="213" t="s">
        <v>446</v>
      </c>
      <c r="J4" s="213" t="s">
        <v>447</v>
      </c>
      <c r="K4" s="213" t="s">
        <v>448</v>
      </c>
      <c r="L4" s="213" t="s">
        <v>449</v>
      </c>
      <c r="M4" s="213" t="s">
        <v>450</v>
      </c>
      <c r="N4" s="213" t="s">
        <v>451</v>
      </c>
    </row>
    <row r="5" spans="1:25" ht="18" customHeight="1">
      <c r="A5" s="299"/>
      <c r="B5" s="229"/>
      <c r="C5" s="162"/>
      <c r="D5" s="249"/>
      <c r="E5" s="246"/>
      <c r="F5" s="226" t="str">
        <f>IF(OR($H$2="○",D5="○"),1/2,IF(AND($H$2="",D5="✕"),1/3,""))</f>
        <v/>
      </c>
      <c r="G5" s="163"/>
      <c r="H5" s="201"/>
      <c r="I5" s="164">
        <f t="shared" ref="I5:I13" si="0">G5-H5</f>
        <v>0</v>
      </c>
      <c r="J5" s="163"/>
      <c r="K5" s="174"/>
      <c r="L5" s="164">
        <f>MIN(J5,K5)</f>
        <v>0</v>
      </c>
      <c r="M5" s="164">
        <f>MIN(I5,L5)</f>
        <v>0</v>
      </c>
      <c r="N5" s="155" t="str">
        <f>IFERROR(ROUNDDOWN(M5*F5,-3),"")</f>
        <v/>
      </c>
      <c r="P5" s="159" t="b">
        <f>'【別紙1-3】企業間連携の概要'!CK18</f>
        <v>0</v>
      </c>
      <c r="Q5" s="184" t="str">
        <f t="shared" ref="Q5:Q13" si="1">B5&amp;"の中小企業該当"</f>
        <v>の中小企業該当</v>
      </c>
      <c r="R5" s="184"/>
      <c r="U5" s="221"/>
    </row>
    <row r="6" spans="1:25" ht="18" customHeight="1">
      <c r="A6" s="299"/>
      <c r="B6" s="229"/>
      <c r="C6" s="162"/>
      <c r="D6" s="249"/>
      <c r="E6" s="247"/>
      <c r="F6" s="226" t="str">
        <f t="shared" ref="F6:F13" si="2">IF(OR($H$2="○",D6="○"),1/2,IF(AND($H$2="",D6="✕"),1/3,""))</f>
        <v/>
      </c>
      <c r="G6" s="163"/>
      <c r="H6" s="201"/>
      <c r="I6" s="164">
        <f t="shared" si="0"/>
        <v>0</v>
      </c>
      <c r="J6" s="163"/>
      <c r="K6" s="174"/>
      <c r="L6" s="164">
        <f t="shared" ref="L6:L13" si="3">MIN(J6,K6)</f>
        <v>0</v>
      </c>
      <c r="M6" s="164">
        <f>MIN(I6,L6)</f>
        <v>0</v>
      </c>
      <c r="N6" s="155" t="str">
        <f t="shared" ref="N6:N13" si="4">IFERROR(ROUNDDOWN(M6*F6,-3),"")</f>
        <v/>
      </c>
      <c r="P6" s="159" t="b">
        <f>'【別紙1-3】企業間連携の概要'!CK19</f>
        <v>0</v>
      </c>
      <c r="Q6" s="184" t="str">
        <f t="shared" si="1"/>
        <v>の中小企業該当</v>
      </c>
      <c r="R6" s="184"/>
      <c r="U6" s="221"/>
    </row>
    <row r="7" spans="1:25" ht="18" customHeight="1">
      <c r="A7" s="299"/>
      <c r="B7" s="229"/>
      <c r="C7" s="162"/>
      <c r="D7" s="249"/>
      <c r="E7" s="247"/>
      <c r="F7" s="226" t="str">
        <f t="shared" si="2"/>
        <v/>
      </c>
      <c r="G7" s="163"/>
      <c r="H7" s="201"/>
      <c r="I7" s="164">
        <f t="shared" si="0"/>
        <v>0</v>
      </c>
      <c r="J7" s="163"/>
      <c r="K7" s="174"/>
      <c r="L7" s="164">
        <f t="shared" si="3"/>
        <v>0</v>
      </c>
      <c r="M7" s="164">
        <f t="shared" ref="M7:M13" si="5">MIN(I7,L7)</f>
        <v>0</v>
      </c>
      <c r="N7" s="155" t="str">
        <f t="shared" si="4"/>
        <v/>
      </c>
      <c r="P7" s="159" t="b">
        <f>'【別紙1-3】企業間連携の概要'!CK20</f>
        <v>0</v>
      </c>
      <c r="Q7" s="184" t="str">
        <f t="shared" si="1"/>
        <v>の中小企業該当</v>
      </c>
      <c r="R7" s="184"/>
      <c r="U7" s="221"/>
    </row>
    <row r="8" spans="1:25" ht="18" customHeight="1">
      <c r="A8" s="299"/>
      <c r="B8" s="229"/>
      <c r="C8" s="162"/>
      <c r="D8" s="249"/>
      <c r="E8" s="247"/>
      <c r="F8" s="226" t="str">
        <f t="shared" si="2"/>
        <v/>
      </c>
      <c r="G8" s="163"/>
      <c r="H8" s="201"/>
      <c r="I8" s="164">
        <f t="shared" si="0"/>
        <v>0</v>
      </c>
      <c r="J8" s="163"/>
      <c r="K8" s="174"/>
      <c r="L8" s="164">
        <f t="shared" si="3"/>
        <v>0</v>
      </c>
      <c r="M8" s="164">
        <f t="shared" si="5"/>
        <v>0</v>
      </c>
      <c r="N8" s="155" t="str">
        <f t="shared" si="4"/>
        <v/>
      </c>
      <c r="P8" s="159" t="b">
        <f>'【別紙1-3】企業間連携の概要'!CK21</f>
        <v>0</v>
      </c>
      <c r="Q8" s="184" t="str">
        <f t="shared" si="1"/>
        <v>の中小企業該当</v>
      </c>
      <c r="R8" s="184"/>
      <c r="U8" s="221"/>
    </row>
    <row r="9" spans="1:25" ht="18" customHeight="1">
      <c r="A9" s="299"/>
      <c r="B9" s="229"/>
      <c r="C9" s="162"/>
      <c r="D9" s="249"/>
      <c r="E9" s="247"/>
      <c r="F9" s="226" t="str">
        <f t="shared" si="2"/>
        <v/>
      </c>
      <c r="G9" s="163"/>
      <c r="H9" s="201"/>
      <c r="I9" s="164">
        <f t="shared" si="0"/>
        <v>0</v>
      </c>
      <c r="J9" s="163"/>
      <c r="K9" s="174"/>
      <c r="L9" s="164">
        <f t="shared" si="3"/>
        <v>0</v>
      </c>
      <c r="M9" s="164">
        <f t="shared" si="5"/>
        <v>0</v>
      </c>
      <c r="N9" s="155" t="str">
        <f t="shared" si="4"/>
        <v/>
      </c>
      <c r="P9" s="159" t="b">
        <f>'【別紙1-3】企業間連携の概要'!CK22</f>
        <v>0</v>
      </c>
      <c r="Q9" s="184" t="str">
        <f t="shared" si="1"/>
        <v>の中小企業該当</v>
      </c>
      <c r="R9" s="184"/>
      <c r="U9" s="221"/>
    </row>
    <row r="10" spans="1:25" ht="18" customHeight="1">
      <c r="A10" s="299"/>
      <c r="B10" s="229"/>
      <c r="C10" s="162"/>
      <c r="D10" s="249"/>
      <c r="E10" s="247"/>
      <c r="F10" s="226" t="str">
        <f t="shared" si="2"/>
        <v/>
      </c>
      <c r="G10" s="163"/>
      <c r="H10" s="201"/>
      <c r="I10" s="164">
        <f t="shared" si="0"/>
        <v>0</v>
      </c>
      <c r="J10" s="163"/>
      <c r="K10" s="174"/>
      <c r="L10" s="164">
        <f t="shared" si="3"/>
        <v>0</v>
      </c>
      <c r="M10" s="164">
        <f t="shared" si="5"/>
        <v>0</v>
      </c>
      <c r="N10" s="155" t="str">
        <f t="shared" si="4"/>
        <v/>
      </c>
      <c r="P10" s="159" t="b">
        <f>'【別紙1-3】企業間連携の概要'!CK23</f>
        <v>0</v>
      </c>
      <c r="Q10" s="184" t="str">
        <f t="shared" si="1"/>
        <v>の中小企業該当</v>
      </c>
      <c r="R10" s="184"/>
      <c r="U10" s="221"/>
    </row>
    <row r="11" spans="1:25" ht="18" customHeight="1">
      <c r="A11" s="299"/>
      <c r="B11" s="229"/>
      <c r="C11" s="162"/>
      <c r="D11" s="249"/>
      <c r="E11" s="247"/>
      <c r="F11" s="226" t="str">
        <f t="shared" si="2"/>
        <v/>
      </c>
      <c r="G11" s="163"/>
      <c r="H11" s="201"/>
      <c r="I11" s="164">
        <f t="shared" si="0"/>
        <v>0</v>
      </c>
      <c r="J11" s="163"/>
      <c r="K11" s="174"/>
      <c r="L11" s="164">
        <f t="shared" si="3"/>
        <v>0</v>
      </c>
      <c r="M11" s="164">
        <f t="shared" si="5"/>
        <v>0</v>
      </c>
      <c r="N11" s="155" t="str">
        <f t="shared" si="4"/>
        <v/>
      </c>
      <c r="P11" s="159" t="b">
        <f>'【別紙1-3】企業間連携の概要'!CK24</f>
        <v>0</v>
      </c>
      <c r="Q11" s="184" t="str">
        <f t="shared" si="1"/>
        <v>の中小企業該当</v>
      </c>
      <c r="R11" s="184"/>
      <c r="U11" s="221"/>
    </row>
    <row r="12" spans="1:25" ht="18" customHeight="1">
      <c r="A12" s="299"/>
      <c r="B12" s="229"/>
      <c r="C12" s="162"/>
      <c r="D12" s="249"/>
      <c r="E12" s="247"/>
      <c r="F12" s="226" t="str">
        <f t="shared" si="2"/>
        <v/>
      </c>
      <c r="G12" s="163"/>
      <c r="H12" s="201"/>
      <c r="I12" s="164">
        <f t="shared" si="0"/>
        <v>0</v>
      </c>
      <c r="J12" s="163"/>
      <c r="K12" s="174"/>
      <c r="L12" s="164">
        <f t="shared" si="3"/>
        <v>0</v>
      </c>
      <c r="M12" s="164">
        <f t="shared" si="5"/>
        <v>0</v>
      </c>
      <c r="N12" s="155" t="str">
        <f t="shared" si="4"/>
        <v/>
      </c>
      <c r="P12" s="159" t="b">
        <f>'【別紙1-3】企業間連携の概要'!CK25</f>
        <v>0</v>
      </c>
      <c r="Q12" s="184" t="str">
        <f t="shared" si="1"/>
        <v>の中小企業該当</v>
      </c>
      <c r="R12" s="184"/>
      <c r="U12" s="221"/>
    </row>
    <row r="13" spans="1:25" ht="18" customHeight="1" thickBot="1">
      <c r="A13" s="300"/>
      <c r="B13" s="230"/>
      <c r="C13" s="166"/>
      <c r="D13" s="250"/>
      <c r="E13" s="248"/>
      <c r="F13" s="227" t="str">
        <f t="shared" si="2"/>
        <v/>
      </c>
      <c r="G13" s="167"/>
      <c r="H13" s="202"/>
      <c r="I13" s="168">
        <f t="shared" si="0"/>
        <v>0</v>
      </c>
      <c r="J13" s="167"/>
      <c r="K13" s="175"/>
      <c r="L13" s="168">
        <f t="shared" si="3"/>
        <v>0</v>
      </c>
      <c r="M13" s="168">
        <f t="shared" si="5"/>
        <v>0</v>
      </c>
      <c r="N13" s="168" t="str">
        <f t="shared" si="4"/>
        <v/>
      </c>
      <c r="P13" s="159" t="b">
        <f>'【別紙1-3】企業間連携の概要'!CK26</f>
        <v>0</v>
      </c>
      <c r="Q13" s="184" t="str">
        <f t="shared" si="1"/>
        <v>の中小企業該当</v>
      </c>
      <c r="R13" s="184"/>
      <c r="U13" s="221"/>
    </row>
    <row r="14" spans="1:25" ht="18" customHeight="1" thickTop="1">
      <c r="A14" s="301" t="s">
        <v>434</v>
      </c>
      <c r="B14" s="170"/>
      <c r="C14" s="169"/>
      <c r="D14" s="169"/>
      <c r="E14" s="169"/>
      <c r="F14" s="219"/>
      <c r="G14" s="155">
        <f>SUM(G5:G13)</f>
        <v>0</v>
      </c>
      <c r="H14" s="203">
        <f t="shared" ref="H14:N14" si="6">SUM(H5:H13)</f>
        <v>0</v>
      </c>
      <c r="I14" s="155">
        <f t="shared" si="6"/>
        <v>0</v>
      </c>
      <c r="J14" s="155">
        <f t="shared" si="6"/>
        <v>0</v>
      </c>
      <c r="K14" s="176">
        <f t="shared" si="6"/>
        <v>0</v>
      </c>
      <c r="L14" s="155">
        <f t="shared" si="6"/>
        <v>0</v>
      </c>
      <c r="M14" s="155">
        <f t="shared" si="6"/>
        <v>0</v>
      </c>
      <c r="N14" s="245">
        <f t="shared" si="6"/>
        <v>0</v>
      </c>
      <c r="O14" s="216"/>
      <c r="U14" s="221"/>
    </row>
    <row r="15" spans="1:25">
      <c r="A15" s="298"/>
      <c r="G15" s="1155" t="s">
        <v>595</v>
      </c>
      <c r="H15" s="1155"/>
      <c r="I15" s="1155"/>
      <c r="J15" s="1155"/>
    </row>
    <row r="16" spans="1:25" ht="27" customHeight="1">
      <c r="A16" s="1153" t="s">
        <v>436</v>
      </c>
      <c r="B16" s="1153"/>
      <c r="C16" s="1153"/>
      <c r="D16" s="1153"/>
    </row>
    <row r="17" spans="1:21" ht="54">
      <c r="A17" s="213" t="s">
        <v>461</v>
      </c>
      <c r="B17" s="212" t="s">
        <v>429</v>
      </c>
      <c r="C17" s="213" t="s">
        <v>430</v>
      </c>
      <c r="D17" s="220" t="s">
        <v>460</v>
      </c>
      <c r="E17" s="220" t="s">
        <v>473</v>
      </c>
      <c r="F17" s="218" t="s">
        <v>431</v>
      </c>
      <c r="G17" s="214" t="s">
        <v>432</v>
      </c>
      <c r="H17" s="215" t="s">
        <v>433</v>
      </c>
      <c r="I17" s="213" t="s">
        <v>446</v>
      </c>
      <c r="J17" s="213" t="s">
        <v>447</v>
      </c>
      <c r="K17" s="213" t="s">
        <v>448</v>
      </c>
      <c r="L17" s="213" t="s">
        <v>449</v>
      </c>
      <c r="M17" s="213" t="s">
        <v>450</v>
      </c>
      <c r="N17" s="213" t="s">
        <v>451</v>
      </c>
    </row>
    <row r="18" spans="1:21" ht="18" customHeight="1">
      <c r="A18" s="299"/>
      <c r="B18" s="229"/>
      <c r="C18" s="162"/>
      <c r="D18" s="249"/>
      <c r="E18" s="246"/>
      <c r="F18" s="226" t="str">
        <f>IF(OR($H$2="○",D18="○"),1/2,IF(AND($H$2="",D18="✕"),1/3,""))</f>
        <v/>
      </c>
      <c r="G18" s="163"/>
      <c r="H18" s="201"/>
      <c r="I18" s="164">
        <f t="shared" ref="I18:I26" si="7">G18-H18</f>
        <v>0</v>
      </c>
      <c r="J18" s="163"/>
      <c r="K18" s="174"/>
      <c r="L18" s="164">
        <f>MIN(J18,K18)</f>
        <v>0</v>
      </c>
      <c r="M18" s="164">
        <f>MIN(I18,L18)</f>
        <v>0</v>
      </c>
      <c r="N18" s="155" t="str">
        <f t="shared" ref="N18:N26" si="8">IFERROR(ROUNDDOWN(M18*F18,-3),"")</f>
        <v/>
      </c>
      <c r="P18" s="159" t="b">
        <f>'【別紙1-3】企業間連携の概要'!CK18</f>
        <v>0</v>
      </c>
      <c r="Q18" s="159" t="str">
        <f t="shared" ref="Q18:Q26" si="9">B18&amp;"の中小企業該当"</f>
        <v>の中小企業該当</v>
      </c>
      <c r="U18" s="221"/>
    </row>
    <row r="19" spans="1:21" ht="18" customHeight="1">
      <c r="A19" s="299"/>
      <c r="B19" s="229"/>
      <c r="C19" s="162"/>
      <c r="D19" s="249"/>
      <c r="E19" s="247"/>
      <c r="F19" s="226" t="str">
        <f t="shared" ref="F19:F26" si="10">IF(OR($H$2="○",D19="○"),1/2,IF(AND($H$2="",D19="✕"),1/3,""))</f>
        <v/>
      </c>
      <c r="G19" s="163"/>
      <c r="H19" s="201"/>
      <c r="I19" s="164">
        <f t="shared" si="7"/>
        <v>0</v>
      </c>
      <c r="J19" s="163"/>
      <c r="K19" s="174"/>
      <c r="L19" s="164">
        <f t="shared" ref="L19:L26" si="11">MIN(J19,K19)</f>
        <v>0</v>
      </c>
      <c r="M19" s="164">
        <f>MIN(I19,L19)</f>
        <v>0</v>
      </c>
      <c r="N19" s="155" t="str">
        <f t="shared" si="8"/>
        <v/>
      </c>
      <c r="P19" s="159" t="b">
        <f>'【別紙1-3】企業間連携の概要'!CK19</f>
        <v>0</v>
      </c>
      <c r="Q19" s="159" t="str">
        <f t="shared" si="9"/>
        <v>の中小企業該当</v>
      </c>
      <c r="U19" s="221"/>
    </row>
    <row r="20" spans="1:21" ht="18" customHeight="1">
      <c r="A20" s="299"/>
      <c r="B20" s="229"/>
      <c r="C20" s="162"/>
      <c r="D20" s="249"/>
      <c r="E20" s="247"/>
      <c r="F20" s="226" t="str">
        <f t="shared" si="10"/>
        <v/>
      </c>
      <c r="G20" s="163"/>
      <c r="H20" s="201"/>
      <c r="I20" s="164">
        <f t="shared" si="7"/>
        <v>0</v>
      </c>
      <c r="J20" s="163"/>
      <c r="K20" s="174"/>
      <c r="L20" s="164">
        <f t="shared" si="11"/>
        <v>0</v>
      </c>
      <c r="M20" s="164">
        <f t="shared" ref="M20:M26" si="12">MIN(I20,L20)</f>
        <v>0</v>
      </c>
      <c r="N20" s="155" t="str">
        <f t="shared" si="8"/>
        <v/>
      </c>
      <c r="P20" s="159" t="b">
        <f>'【別紙1-3】企業間連携の概要'!CK20</f>
        <v>0</v>
      </c>
      <c r="Q20" s="159" t="str">
        <f t="shared" si="9"/>
        <v>の中小企業該当</v>
      </c>
      <c r="U20" s="221"/>
    </row>
    <row r="21" spans="1:21" ht="18" customHeight="1">
      <c r="A21" s="299"/>
      <c r="B21" s="229"/>
      <c r="C21" s="162"/>
      <c r="D21" s="249"/>
      <c r="E21" s="247"/>
      <c r="F21" s="226" t="str">
        <f t="shared" si="10"/>
        <v/>
      </c>
      <c r="G21" s="163"/>
      <c r="H21" s="201"/>
      <c r="I21" s="164">
        <f t="shared" si="7"/>
        <v>0</v>
      </c>
      <c r="J21" s="163"/>
      <c r="K21" s="174"/>
      <c r="L21" s="164">
        <f t="shared" si="11"/>
        <v>0</v>
      </c>
      <c r="M21" s="164">
        <f t="shared" si="12"/>
        <v>0</v>
      </c>
      <c r="N21" s="155" t="str">
        <f t="shared" si="8"/>
        <v/>
      </c>
      <c r="P21" s="159" t="b">
        <f>'【別紙1-3】企業間連携の概要'!CK21</f>
        <v>0</v>
      </c>
      <c r="Q21" s="159" t="str">
        <f t="shared" si="9"/>
        <v>の中小企業該当</v>
      </c>
      <c r="U21" s="221"/>
    </row>
    <row r="22" spans="1:21" ht="18" customHeight="1">
      <c r="A22" s="299"/>
      <c r="B22" s="229"/>
      <c r="C22" s="162"/>
      <c r="D22" s="249"/>
      <c r="E22" s="247"/>
      <c r="F22" s="226" t="str">
        <f t="shared" si="10"/>
        <v/>
      </c>
      <c r="G22" s="163"/>
      <c r="H22" s="201"/>
      <c r="I22" s="164">
        <f t="shared" si="7"/>
        <v>0</v>
      </c>
      <c r="J22" s="163"/>
      <c r="K22" s="174"/>
      <c r="L22" s="164">
        <f t="shared" si="11"/>
        <v>0</v>
      </c>
      <c r="M22" s="164">
        <f t="shared" si="12"/>
        <v>0</v>
      </c>
      <c r="N22" s="155" t="str">
        <f t="shared" si="8"/>
        <v/>
      </c>
      <c r="P22" s="159" t="b">
        <f>'【別紙1-3】企業間連携の概要'!CK22</f>
        <v>0</v>
      </c>
      <c r="Q22" s="159" t="str">
        <f t="shared" si="9"/>
        <v>の中小企業該当</v>
      </c>
      <c r="U22" s="221"/>
    </row>
    <row r="23" spans="1:21" ht="18" customHeight="1">
      <c r="A23" s="299"/>
      <c r="B23" s="229"/>
      <c r="C23" s="162"/>
      <c r="D23" s="249"/>
      <c r="E23" s="247"/>
      <c r="F23" s="226" t="str">
        <f t="shared" si="10"/>
        <v/>
      </c>
      <c r="G23" s="163"/>
      <c r="H23" s="201"/>
      <c r="I23" s="164">
        <f t="shared" si="7"/>
        <v>0</v>
      </c>
      <c r="J23" s="163"/>
      <c r="K23" s="174"/>
      <c r="L23" s="164">
        <f t="shared" si="11"/>
        <v>0</v>
      </c>
      <c r="M23" s="164">
        <f t="shared" si="12"/>
        <v>0</v>
      </c>
      <c r="N23" s="155" t="str">
        <f t="shared" si="8"/>
        <v/>
      </c>
      <c r="P23" s="159" t="b">
        <f>'【別紙1-3】企業間連携の概要'!CK23</f>
        <v>0</v>
      </c>
      <c r="Q23" s="159" t="str">
        <f t="shared" si="9"/>
        <v>の中小企業該当</v>
      </c>
      <c r="U23" s="221"/>
    </row>
    <row r="24" spans="1:21" ht="18" customHeight="1">
      <c r="A24" s="299"/>
      <c r="B24" s="229"/>
      <c r="C24" s="162"/>
      <c r="D24" s="249"/>
      <c r="E24" s="247"/>
      <c r="F24" s="226" t="str">
        <f t="shared" si="10"/>
        <v/>
      </c>
      <c r="G24" s="163"/>
      <c r="H24" s="201"/>
      <c r="I24" s="164">
        <f t="shared" si="7"/>
        <v>0</v>
      </c>
      <c r="J24" s="163"/>
      <c r="K24" s="174"/>
      <c r="L24" s="164">
        <f t="shared" si="11"/>
        <v>0</v>
      </c>
      <c r="M24" s="164">
        <f t="shared" si="12"/>
        <v>0</v>
      </c>
      <c r="N24" s="155" t="str">
        <f t="shared" si="8"/>
        <v/>
      </c>
      <c r="P24" s="159" t="b">
        <f>'【別紙1-3】企業間連携の概要'!CK24</f>
        <v>0</v>
      </c>
      <c r="Q24" s="159" t="str">
        <f t="shared" si="9"/>
        <v>の中小企業該当</v>
      </c>
      <c r="U24" s="221"/>
    </row>
    <row r="25" spans="1:21" ht="18" customHeight="1">
      <c r="A25" s="299"/>
      <c r="B25" s="229"/>
      <c r="C25" s="162"/>
      <c r="D25" s="249"/>
      <c r="E25" s="247"/>
      <c r="F25" s="226" t="str">
        <f t="shared" si="10"/>
        <v/>
      </c>
      <c r="G25" s="163"/>
      <c r="H25" s="201"/>
      <c r="I25" s="164">
        <f t="shared" si="7"/>
        <v>0</v>
      </c>
      <c r="J25" s="163"/>
      <c r="K25" s="174"/>
      <c r="L25" s="164">
        <f t="shared" si="11"/>
        <v>0</v>
      </c>
      <c r="M25" s="164">
        <f t="shared" si="12"/>
        <v>0</v>
      </c>
      <c r="N25" s="155" t="str">
        <f t="shared" si="8"/>
        <v/>
      </c>
      <c r="P25" s="159" t="b">
        <f>'【別紙1-3】企業間連携の概要'!CK25</f>
        <v>0</v>
      </c>
      <c r="Q25" s="159" t="str">
        <f t="shared" si="9"/>
        <v>の中小企業該当</v>
      </c>
      <c r="U25" s="221"/>
    </row>
    <row r="26" spans="1:21" ht="18" customHeight="1" thickBot="1">
      <c r="A26" s="300"/>
      <c r="B26" s="229"/>
      <c r="C26" s="166"/>
      <c r="D26" s="250"/>
      <c r="E26" s="248"/>
      <c r="F26" s="227" t="str">
        <f t="shared" si="10"/>
        <v/>
      </c>
      <c r="G26" s="167"/>
      <c r="H26" s="202"/>
      <c r="I26" s="168">
        <f t="shared" si="7"/>
        <v>0</v>
      </c>
      <c r="J26" s="167"/>
      <c r="K26" s="175"/>
      <c r="L26" s="168">
        <f t="shared" si="11"/>
        <v>0</v>
      </c>
      <c r="M26" s="168">
        <f t="shared" si="12"/>
        <v>0</v>
      </c>
      <c r="N26" s="168" t="str">
        <f t="shared" si="8"/>
        <v/>
      </c>
      <c r="P26" s="159" t="b">
        <f>'【別紙1-3】企業間連携の概要'!CK26</f>
        <v>0</v>
      </c>
      <c r="Q26" s="159" t="str">
        <f t="shared" si="9"/>
        <v>の中小企業該当</v>
      </c>
      <c r="U26" s="221"/>
    </row>
    <row r="27" spans="1:21" ht="18" customHeight="1" thickTop="1">
      <c r="A27" s="301" t="s">
        <v>434</v>
      </c>
      <c r="B27" s="170"/>
      <c r="C27" s="169"/>
      <c r="D27" s="169"/>
      <c r="E27" s="169"/>
      <c r="F27" s="219"/>
      <c r="G27" s="155">
        <f>SUM(G18:G26)</f>
        <v>0</v>
      </c>
      <c r="H27" s="203">
        <f>SUM(H18:H26)</f>
        <v>0</v>
      </c>
      <c r="I27" s="155">
        <f t="shared" ref="I27:J27" si="13">SUM(I18:I26)</f>
        <v>0</v>
      </c>
      <c r="J27" s="155">
        <f t="shared" si="13"/>
        <v>0</v>
      </c>
      <c r="K27" s="176">
        <f>SUM(K18:K26)</f>
        <v>0</v>
      </c>
      <c r="L27" s="155">
        <f t="shared" ref="L27:N27" si="14">SUM(L18:L26)</f>
        <v>0</v>
      </c>
      <c r="M27" s="155">
        <f t="shared" si="14"/>
        <v>0</v>
      </c>
      <c r="N27" s="155">
        <f t="shared" si="14"/>
        <v>0</v>
      </c>
      <c r="U27" s="221"/>
    </row>
    <row r="28" spans="1:21">
      <c r="A28" s="298"/>
      <c r="G28" s="1155" t="s">
        <v>595</v>
      </c>
      <c r="H28" s="1155"/>
      <c r="I28" s="1155"/>
      <c r="J28" s="1155"/>
      <c r="K28" s="173"/>
      <c r="L28" s="173"/>
      <c r="M28" s="173"/>
      <c r="N28" s="173"/>
      <c r="U28" s="221"/>
    </row>
    <row r="29" spans="1:21" ht="27" customHeight="1">
      <c r="A29" s="1153" t="s">
        <v>437</v>
      </c>
      <c r="B29" s="1153"/>
      <c r="C29" s="1153"/>
      <c r="D29" s="1153"/>
    </row>
    <row r="30" spans="1:21" ht="54">
      <c r="A30" s="213" t="s">
        <v>461</v>
      </c>
      <c r="B30" s="212" t="s">
        <v>429</v>
      </c>
      <c r="C30" s="213" t="s">
        <v>430</v>
      </c>
      <c r="D30" s="220" t="s">
        <v>460</v>
      </c>
      <c r="E30" s="220"/>
      <c r="F30" s="218" t="s">
        <v>431</v>
      </c>
      <c r="G30" s="214" t="s">
        <v>432</v>
      </c>
      <c r="H30" s="215" t="s">
        <v>433</v>
      </c>
      <c r="I30" s="213" t="s">
        <v>446</v>
      </c>
      <c r="J30" s="213" t="s">
        <v>447</v>
      </c>
      <c r="K30" s="213" t="s">
        <v>448</v>
      </c>
      <c r="L30" s="213" t="s">
        <v>449</v>
      </c>
      <c r="M30" s="213" t="s">
        <v>450</v>
      </c>
      <c r="N30" s="213" t="s">
        <v>451</v>
      </c>
    </row>
    <row r="31" spans="1:21" ht="18" customHeight="1">
      <c r="A31" s="299"/>
      <c r="B31" s="229"/>
      <c r="C31" s="162"/>
      <c r="D31" s="249"/>
      <c r="E31" s="246"/>
      <c r="F31" s="226" t="str">
        <f>IF(OR($H$2="○",D31="○"),1/2,IF(AND($H$2="",D31="✕"),1/3,""))</f>
        <v/>
      </c>
      <c r="G31" s="163"/>
      <c r="H31" s="201"/>
      <c r="I31" s="164">
        <f t="shared" ref="I31:I39" si="15">G31-H31</f>
        <v>0</v>
      </c>
      <c r="J31" s="163"/>
      <c r="K31" s="174"/>
      <c r="L31" s="164">
        <f>MIN(J31,K31)</f>
        <v>0</v>
      </c>
      <c r="M31" s="164">
        <f>MIN(I31,L31)</f>
        <v>0</v>
      </c>
      <c r="N31" s="164" t="str">
        <f t="shared" ref="N31:N39" si="16">IFERROR(ROUNDDOWN(M31*F31,-3),"")</f>
        <v/>
      </c>
      <c r="P31" s="159" t="b">
        <f>'【別紙1-3】企業間連携の概要'!CK18</f>
        <v>0</v>
      </c>
      <c r="Q31" s="159" t="str">
        <f t="shared" ref="Q31:Q39" si="17">B31&amp;"の中小企業該当"</f>
        <v>の中小企業該当</v>
      </c>
      <c r="U31" s="221"/>
    </row>
    <row r="32" spans="1:21" ht="18" customHeight="1">
      <c r="A32" s="299"/>
      <c r="B32" s="229"/>
      <c r="C32" s="162"/>
      <c r="D32" s="249"/>
      <c r="E32" s="247"/>
      <c r="F32" s="226" t="str">
        <f t="shared" ref="F32:F39" si="18">IF(OR($H$2="○",D32="○"),1/2,IF(AND($H$2="",D32="✕"),1/3,""))</f>
        <v/>
      </c>
      <c r="G32" s="163"/>
      <c r="H32" s="201"/>
      <c r="I32" s="164">
        <f t="shared" si="15"/>
        <v>0</v>
      </c>
      <c r="J32" s="163"/>
      <c r="K32" s="174"/>
      <c r="L32" s="164">
        <f t="shared" ref="L32:L39" si="19">MIN(J32,K32)</f>
        <v>0</v>
      </c>
      <c r="M32" s="164">
        <f>MIN(I32,L32)</f>
        <v>0</v>
      </c>
      <c r="N32" s="164" t="str">
        <f t="shared" si="16"/>
        <v/>
      </c>
      <c r="P32" s="159" t="b">
        <f>'【別紙1-3】企業間連携の概要'!CK19</f>
        <v>0</v>
      </c>
      <c r="Q32" s="159" t="str">
        <f t="shared" si="17"/>
        <v>の中小企業該当</v>
      </c>
      <c r="U32" s="221"/>
    </row>
    <row r="33" spans="1:21" ht="18" customHeight="1">
      <c r="A33" s="299"/>
      <c r="B33" s="229"/>
      <c r="C33" s="162"/>
      <c r="D33" s="249"/>
      <c r="E33" s="247"/>
      <c r="F33" s="226" t="str">
        <f t="shared" si="18"/>
        <v/>
      </c>
      <c r="G33" s="163"/>
      <c r="H33" s="201"/>
      <c r="I33" s="164">
        <f t="shared" si="15"/>
        <v>0</v>
      </c>
      <c r="J33" s="163"/>
      <c r="K33" s="174"/>
      <c r="L33" s="164">
        <f t="shared" si="19"/>
        <v>0</v>
      </c>
      <c r="M33" s="164">
        <f t="shared" ref="M33:M39" si="20">MIN(I33,L33)</f>
        <v>0</v>
      </c>
      <c r="N33" s="164" t="str">
        <f t="shared" si="16"/>
        <v/>
      </c>
      <c r="P33" s="159" t="b">
        <f>'【別紙1-3】企業間連携の概要'!CK20</f>
        <v>0</v>
      </c>
      <c r="Q33" s="159" t="str">
        <f t="shared" si="17"/>
        <v>の中小企業該当</v>
      </c>
      <c r="U33" s="221"/>
    </row>
    <row r="34" spans="1:21" ht="18" customHeight="1">
      <c r="A34" s="299"/>
      <c r="B34" s="229"/>
      <c r="C34" s="162" t="str">
        <f>IFERROR(IF(VLOOKUP(B34,'【別紙1-3】企業間連携の概要'!$CJ$18:$CL$26,2,0),"○",""),"")</f>
        <v/>
      </c>
      <c r="D34" s="249"/>
      <c r="E34" s="247"/>
      <c r="F34" s="226" t="str">
        <f t="shared" si="18"/>
        <v/>
      </c>
      <c r="G34" s="163"/>
      <c r="H34" s="201"/>
      <c r="I34" s="164">
        <f t="shared" si="15"/>
        <v>0</v>
      </c>
      <c r="J34" s="163"/>
      <c r="K34" s="174"/>
      <c r="L34" s="164">
        <f t="shared" si="19"/>
        <v>0</v>
      </c>
      <c r="M34" s="164">
        <f t="shared" si="20"/>
        <v>0</v>
      </c>
      <c r="N34" s="164" t="str">
        <f t="shared" si="16"/>
        <v/>
      </c>
      <c r="P34" s="159" t="b">
        <f>'【別紙1-3】企業間連携の概要'!CK21</f>
        <v>0</v>
      </c>
      <c r="Q34" s="159" t="str">
        <f t="shared" si="17"/>
        <v>の中小企業該当</v>
      </c>
      <c r="U34" s="221"/>
    </row>
    <row r="35" spans="1:21" ht="18" customHeight="1">
      <c r="A35" s="299"/>
      <c r="B35" s="229"/>
      <c r="C35" s="162" t="str">
        <f>IFERROR(IF(VLOOKUP(B35,'【別紙1-3】企業間連携の概要'!$CJ$18:$CL$26,2,0),"○",""),"")</f>
        <v/>
      </c>
      <c r="D35" s="249"/>
      <c r="E35" s="247"/>
      <c r="F35" s="226" t="str">
        <f t="shared" si="18"/>
        <v/>
      </c>
      <c r="G35" s="163"/>
      <c r="H35" s="201"/>
      <c r="I35" s="164">
        <f t="shared" si="15"/>
        <v>0</v>
      </c>
      <c r="J35" s="163"/>
      <c r="K35" s="174"/>
      <c r="L35" s="164">
        <f>MIN(J35,K35)</f>
        <v>0</v>
      </c>
      <c r="M35" s="164">
        <f t="shared" si="20"/>
        <v>0</v>
      </c>
      <c r="N35" s="164" t="str">
        <f t="shared" si="16"/>
        <v/>
      </c>
      <c r="P35" s="159" t="b">
        <f>'【別紙1-3】企業間連携の概要'!CK22</f>
        <v>0</v>
      </c>
      <c r="Q35" s="159" t="str">
        <f t="shared" si="17"/>
        <v>の中小企業該当</v>
      </c>
      <c r="U35" s="221"/>
    </row>
    <row r="36" spans="1:21" ht="18" customHeight="1">
      <c r="A36" s="299"/>
      <c r="B36" s="229"/>
      <c r="C36" s="162" t="str">
        <f>IFERROR(IF(VLOOKUP(B36,'【別紙1-3】企業間連携の概要'!$CJ$18:$CL$26,2,0),"○",""),"")</f>
        <v/>
      </c>
      <c r="D36" s="249"/>
      <c r="E36" s="247"/>
      <c r="F36" s="226" t="str">
        <f t="shared" si="18"/>
        <v/>
      </c>
      <c r="G36" s="163"/>
      <c r="H36" s="201"/>
      <c r="I36" s="164">
        <f t="shared" si="15"/>
        <v>0</v>
      </c>
      <c r="J36" s="163"/>
      <c r="K36" s="174"/>
      <c r="L36" s="164">
        <f>MIN(J36,K36)</f>
        <v>0</v>
      </c>
      <c r="M36" s="164">
        <f t="shared" si="20"/>
        <v>0</v>
      </c>
      <c r="N36" s="164" t="str">
        <f t="shared" si="16"/>
        <v/>
      </c>
      <c r="P36" s="159" t="b">
        <f>'【別紙1-3】企業間連携の概要'!CK23</f>
        <v>0</v>
      </c>
      <c r="Q36" s="159" t="str">
        <f t="shared" si="17"/>
        <v>の中小企業該当</v>
      </c>
      <c r="U36" s="221"/>
    </row>
    <row r="37" spans="1:21" ht="18" customHeight="1">
      <c r="A37" s="299"/>
      <c r="B37" s="229"/>
      <c r="C37" s="162" t="str">
        <f>IFERROR(IF(VLOOKUP(B37,'【別紙1-3】企業間連携の概要'!$CJ$18:$CL$26,2,0),"○",""),"")</f>
        <v/>
      </c>
      <c r="D37" s="249"/>
      <c r="E37" s="247"/>
      <c r="F37" s="226" t="str">
        <f t="shared" si="18"/>
        <v/>
      </c>
      <c r="G37" s="163"/>
      <c r="H37" s="201"/>
      <c r="I37" s="164">
        <f t="shared" si="15"/>
        <v>0</v>
      </c>
      <c r="J37" s="163"/>
      <c r="K37" s="174"/>
      <c r="L37" s="164">
        <f t="shared" ref="L37" si="21">MIN(J37,K37)</f>
        <v>0</v>
      </c>
      <c r="M37" s="164">
        <f t="shared" si="20"/>
        <v>0</v>
      </c>
      <c r="N37" s="164" t="str">
        <f t="shared" si="16"/>
        <v/>
      </c>
      <c r="P37" s="159" t="b">
        <f>'【別紙1-3】企業間連携の概要'!CK24</f>
        <v>0</v>
      </c>
      <c r="Q37" s="159" t="str">
        <f t="shared" si="17"/>
        <v>の中小企業該当</v>
      </c>
      <c r="U37" s="221"/>
    </row>
    <row r="38" spans="1:21" ht="18" customHeight="1">
      <c r="A38" s="299"/>
      <c r="B38" s="229"/>
      <c r="C38" s="162" t="str">
        <f>IFERROR(IF(VLOOKUP(B38,'【別紙1-3】企業間連携の概要'!$CJ$18:$CL$26,2,0),"○",""),"")</f>
        <v/>
      </c>
      <c r="D38" s="249"/>
      <c r="E38" s="247"/>
      <c r="F38" s="226" t="str">
        <f t="shared" si="18"/>
        <v/>
      </c>
      <c r="G38" s="163"/>
      <c r="H38" s="201"/>
      <c r="I38" s="164">
        <f t="shared" si="15"/>
        <v>0</v>
      </c>
      <c r="J38" s="163"/>
      <c r="K38" s="174"/>
      <c r="L38" s="164">
        <f t="shared" si="19"/>
        <v>0</v>
      </c>
      <c r="M38" s="164">
        <f t="shared" si="20"/>
        <v>0</v>
      </c>
      <c r="N38" s="164" t="str">
        <f t="shared" si="16"/>
        <v/>
      </c>
      <c r="P38" s="159" t="b">
        <f>'【別紙1-3】企業間連携の概要'!CK25</f>
        <v>0</v>
      </c>
      <c r="Q38" s="159" t="str">
        <f t="shared" si="17"/>
        <v>の中小企業該当</v>
      </c>
      <c r="U38" s="221"/>
    </row>
    <row r="39" spans="1:21" ht="18" customHeight="1" thickBot="1">
      <c r="A39" s="300"/>
      <c r="B39" s="230"/>
      <c r="C39" s="166" t="str">
        <f>IFERROR(IF(VLOOKUP(B39,'【別紙1-3】企業間連携の概要'!$CJ$18:$CL$26,2,0),"○",""),"")</f>
        <v/>
      </c>
      <c r="D39" s="250"/>
      <c r="E39" s="248"/>
      <c r="F39" s="227" t="str">
        <f t="shared" si="18"/>
        <v/>
      </c>
      <c r="G39" s="167"/>
      <c r="H39" s="202"/>
      <c r="I39" s="168">
        <f t="shared" si="15"/>
        <v>0</v>
      </c>
      <c r="J39" s="167"/>
      <c r="K39" s="175"/>
      <c r="L39" s="168">
        <f t="shared" si="19"/>
        <v>0</v>
      </c>
      <c r="M39" s="168">
        <f t="shared" si="20"/>
        <v>0</v>
      </c>
      <c r="N39" s="168" t="str">
        <f t="shared" si="16"/>
        <v/>
      </c>
      <c r="P39" s="159" t="b">
        <f>'【別紙1-3】企業間連携の概要'!CK26</f>
        <v>0</v>
      </c>
      <c r="Q39" s="159" t="str">
        <f t="shared" si="17"/>
        <v>の中小企業該当</v>
      </c>
      <c r="U39" s="221"/>
    </row>
    <row r="40" spans="1:21" ht="18" customHeight="1" thickTop="1">
      <c r="A40" s="301" t="s">
        <v>434</v>
      </c>
      <c r="B40" s="170"/>
      <c r="C40" s="169"/>
      <c r="D40" s="169"/>
      <c r="E40" s="169"/>
      <c r="F40" s="219"/>
      <c r="G40" s="155">
        <f>SUM(G31:G39)</f>
        <v>0</v>
      </c>
      <c r="H40" s="203">
        <f t="shared" ref="H40:J40" si="22">SUM(H31:H39)</f>
        <v>0</v>
      </c>
      <c r="I40" s="155">
        <f t="shared" si="22"/>
        <v>0</v>
      </c>
      <c r="J40" s="155">
        <f t="shared" si="22"/>
        <v>0</v>
      </c>
      <c r="K40" s="176">
        <f>SUM(K31:K39)</f>
        <v>0</v>
      </c>
      <c r="L40" s="155">
        <f t="shared" ref="L40:N40" si="23">SUM(L31:L39)</f>
        <v>0</v>
      </c>
      <c r="M40" s="155">
        <f t="shared" si="23"/>
        <v>0</v>
      </c>
      <c r="N40" s="155">
        <f t="shared" si="23"/>
        <v>0</v>
      </c>
      <c r="U40" s="221"/>
    </row>
    <row r="41" spans="1:21">
      <c r="A41" s="298"/>
      <c r="G41" s="1155" t="s">
        <v>595</v>
      </c>
      <c r="H41" s="1155"/>
      <c r="I41" s="1155"/>
      <c r="J41" s="1155"/>
      <c r="K41" s="172"/>
      <c r="L41" s="172"/>
      <c r="M41" s="172"/>
      <c r="N41" s="172"/>
    </row>
    <row r="42" spans="1:21" ht="54" customHeight="1">
      <c r="A42" s="1153" t="s">
        <v>438</v>
      </c>
      <c r="B42" s="1153"/>
      <c r="C42" s="1153"/>
      <c r="D42" s="1153"/>
      <c r="E42" s="1153"/>
      <c r="F42" s="1153"/>
      <c r="G42" s="1153"/>
    </row>
    <row r="43" spans="1:21" ht="56.25" customHeight="1">
      <c r="A43" s="213" t="s">
        <v>461</v>
      </c>
      <c r="B43" s="212" t="s">
        <v>429</v>
      </c>
      <c r="C43" s="213" t="s">
        <v>430</v>
      </c>
      <c r="D43" s="220" t="s">
        <v>460</v>
      </c>
      <c r="E43" s="220"/>
      <c r="F43" s="218" t="s">
        <v>431</v>
      </c>
      <c r="G43" s="214" t="s">
        <v>432</v>
      </c>
      <c r="H43" s="215" t="s">
        <v>433</v>
      </c>
      <c r="I43" s="213" t="s">
        <v>446</v>
      </c>
      <c r="J43" s="213" t="s">
        <v>447</v>
      </c>
      <c r="K43" s="213" t="s">
        <v>448</v>
      </c>
      <c r="L43" s="213" t="s">
        <v>449</v>
      </c>
      <c r="M43" s="213" t="s">
        <v>450</v>
      </c>
      <c r="N43" s="213" t="s">
        <v>451</v>
      </c>
    </row>
    <row r="44" spans="1:21" ht="18" customHeight="1">
      <c r="A44" s="299"/>
      <c r="B44" s="229"/>
      <c r="C44" s="162"/>
      <c r="D44" s="249"/>
      <c r="E44" s="246"/>
      <c r="F44" s="226" t="str">
        <f>IF(OR($H$2="○",D44="○"),1/2,IF(AND($H$2="",D44="✕"),1/3,""))</f>
        <v/>
      </c>
      <c r="G44" s="164" t="str">
        <f>IF($A44="","",SUMIF($A$5:$A$39,$A44,G$5:G$39))</f>
        <v/>
      </c>
      <c r="H44" s="206" t="str">
        <f>IF($A44="","",SUMIF($A$5:$A$39,$A44,H$5:H$39))</f>
        <v/>
      </c>
      <c r="I44" s="164" t="str">
        <f>IF($A44="","",SUMIF($A$5:$A$39,$A44,I$5:I$39))</f>
        <v/>
      </c>
      <c r="J44" s="164" t="str">
        <f>IF($A44="","",SUMIF($A$5:$A$39,$A44,J$5:J$39))</f>
        <v/>
      </c>
      <c r="K44" s="253"/>
      <c r="L44" s="164" t="str">
        <f>IF($A44="","",SUMIF($A$5:$A$39,$A44,L$5:L$39))</f>
        <v/>
      </c>
      <c r="M44" s="164" t="str">
        <f>IF($A44="","",SUMIF($A$5:$A$39,$A44,M$5:M$39))</f>
        <v/>
      </c>
      <c r="N44" s="164" t="str">
        <f>IF($A44="","",SUMIF($A$5:$A$39,$A44,N$5:N$39))</f>
        <v/>
      </c>
      <c r="P44" s="159" t="b">
        <f>'【別紙1-3】企業間連携の概要'!CK18</f>
        <v>0</v>
      </c>
      <c r="Q44" s="159" t="str">
        <f t="shared" ref="Q44:Q52" si="24">B44&amp;"の中小企業該当"</f>
        <v>の中小企業該当</v>
      </c>
      <c r="U44" s="221"/>
    </row>
    <row r="45" spans="1:21" ht="18" customHeight="1">
      <c r="A45" s="299"/>
      <c r="B45" s="229"/>
      <c r="C45" s="162"/>
      <c r="D45" s="249"/>
      <c r="E45" s="247"/>
      <c r="F45" s="226" t="str">
        <f t="shared" ref="F45:F52" si="25">IF(OR($H$2="○",D45="○"),1/2,IF(AND($H$2="",D45="✕"),1/3,""))</f>
        <v/>
      </c>
      <c r="G45" s="164" t="str">
        <f t="shared" ref="G45:J52" si="26">IF($A45="","",SUMIF($A$5:$A$39,$A45,G$5:G$39))</f>
        <v/>
      </c>
      <c r="H45" s="206" t="str">
        <f t="shared" si="26"/>
        <v/>
      </c>
      <c r="I45" s="164" t="str">
        <f t="shared" si="26"/>
        <v/>
      </c>
      <c r="J45" s="164" t="str">
        <f t="shared" si="26"/>
        <v/>
      </c>
      <c r="K45" s="253"/>
      <c r="L45" s="164" t="str">
        <f t="shared" ref="L45:N52" si="27">IF($A45="","",SUMIF($A$5:$A$39,$A45,L$5:L$39))</f>
        <v/>
      </c>
      <c r="M45" s="164" t="str">
        <f t="shared" si="27"/>
        <v/>
      </c>
      <c r="N45" s="164" t="str">
        <f t="shared" si="27"/>
        <v/>
      </c>
      <c r="P45" s="159" t="b">
        <f>'【別紙1-3】企業間連携の概要'!CK19</f>
        <v>0</v>
      </c>
      <c r="Q45" s="159" t="str">
        <f t="shared" si="24"/>
        <v>の中小企業該当</v>
      </c>
      <c r="U45" s="221"/>
    </row>
    <row r="46" spans="1:21" ht="18" customHeight="1">
      <c r="A46" s="299"/>
      <c r="B46" s="229"/>
      <c r="C46" s="162"/>
      <c r="D46" s="249"/>
      <c r="E46" s="247"/>
      <c r="F46" s="226" t="str">
        <f t="shared" si="25"/>
        <v/>
      </c>
      <c r="G46" s="164" t="str">
        <f t="shared" si="26"/>
        <v/>
      </c>
      <c r="H46" s="206" t="str">
        <f t="shared" si="26"/>
        <v/>
      </c>
      <c r="I46" s="164" t="str">
        <f t="shared" si="26"/>
        <v/>
      </c>
      <c r="J46" s="164" t="str">
        <f t="shared" si="26"/>
        <v/>
      </c>
      <c r="K46" s="253"/>
      <c r="L46" s="164" t="str">
        <f t="shared" si="27"/>
        <v/>
      </c>
      <c r="M46" s="164" t="str">
        <f t="shared" si="27"/>
        <v/>
      </c>
      <c r="N46" s="164" t="str">
        <f t="shared" si="27"/>
        <v/>
      </c>
      <c r="P46" s="159" t="b">
        <f>'【別紙1-3】企業間連携の概要'!CK20</f>
        <v>0</v>
      </c>
      <c r="Q46" s="159" t="str">
        <f t="shared" si="24"/>
        <v>の中小企業該当</v>
      </c>
      <c r="U46" s="221"/>
    </row>
    <row r="47" spans="1:21" ht="18" customHeight="1">
      <c r="A47" s="299"/>
      <c r="B47" s="229" t="str">
        <f>IF(OR('【別紙1-3】企業間連携の概要'!AM21="", '【別紙1-3】企業間連携の概要'!AM21=0), "",'【別紙1-3】企業間連携の概要'!AM21)</f>
        <v/>
      </c>
      <c r="C47" s="162"/>
      <c r="D47" s="249"/>
      <c r="E47" s="247"/>
      <c r="F47" s="226" t="str">
        <f t="shared" si="25"/>
        <v/>
      </c>
      <c r="G47" s="164" t="str">
        <f t="shared" si="26"/>
        <v/>
      </c>
      <c r="H47" s="206" t="str">
        <f t="shared" si="26"/>
        <v/>
      </c>
      <c r="I47" s="164" t="str">
        <f t="shared" si="26"/>
        <v/>
      </c>
      <c r="J47" s="164" t="str">
        <f t="shared" si="26"/>
        <v/>
      </c>
      <c r="K47" s="253"/>
      <c r="L47" s="164" t="str">
        <f t="shared" si="27"/>
        <v/>
      </c>
      <c r="M47" s="164" t="str">
        <f t="shared" si="27"/>
        <v/>
      </c>
      <c r="N47" s="164" t="str">
        <f t="shared" si="27"/>
        <v/>
      </c>
      <c r="P47" s="159" t="b">
        <f>'【別紙1-3】企業間連携の概要'!CK21</f>
        <v>0</v>
      </c>
      <c r="Q47" s="159" t="str">
        <f t="shared" si="24"/>
        <v>の中小企業該当</v>
      </c>
      <c r="U47" s="221"/>
    </row>
    <row r="48" spans="1:21" ht="18" customHeight="1">
      <c r="A48" s="299"/>
      <c r="B48" s="229" t="str">
        <f>IF(OR('【別紙1-3】企業間連携の概要'!AM22="", '【別紙1-3】企業間連携の概要'!AM22=0), "",'【別紙1-3】企業間連携の概要'!AM22)</f>
        <v/>
      </c>
      <c r="C48" s="162"/>
      <c r="D48" s="249"/>
      <c r="E48" s="247"/>
      <c r="F48" s="226" t="str">
        <f t="shared" si="25"/>
        <v/>
      </c>
      <c r="G48" s="164" t="str">
        <f t="shared" si="26"/>
        <v/>
      </c>
      <c r="H48" s="206" t="str">
        <f t="shared" si="26"/>
        <v/>
      </c>
      <c r="I48" s="164" t="str">
        <f t="shared" si="26"/>
        <v/>
      </c>
      <c r="J48" s="164" t="str">
        <f t="shared" si="26"/>
        <v/>
      </c>
      <c r="K48" s="253"/>
      <c r="L48" s="164" t="str">
        <f t="shared" si="27"/>
        <v/>
      </c>
      <c r="M48" s="164" t="str">
        <f t="shared" si="27"/>
        <v/>
      </c>
      <c r="N48" s="164" t="str">
        <f t="shared" si="27"/>
        <v/>
      </c>
      <c r="P48" s="159" t="b">
        <f>'【別紙1-3】企業間連携の概要'!CK22</f>
        <v>0</v>
      </c>
      <c r="Q48" s="159" t="str">
        <f t="shared" si="24"/>
        <v>の中小企業該当</v>
      </c>
      <c r="U48" s="221"/>
    </row>
    <row r="49" spans="1:21" ht="18" customHeight="1">
      <c r="A49" s="299"/>
      <c r="B49" s="229" t="str">
        <f>IF(OR('【別紙1-3】企業間連携の概要'!AM23="", '【別紙1-3】企業間連携の概要'!AM23=0), "",'【別紙1-3】企業間連携の概要'!AM23)</f>
        <v/>
      </c>
      <c r="C49" s="162"/>
      <c r="D49" s="249"/>
      <c r="E49" s="247"/>
      <c r="F49" s="226" t="str">
        <f t="shared" si="25"/>
        <v/>
      </c>
      <c r="G49" s="164" t="str">
        <f t="shared" si="26"/>
        <v/>
      </c>
      <c r="H49" s="206" t="str">
        <f t="shared" si="26"/>
        <v/>
      </c>
      <c r="I49" s="164" t="str">
        <f t="shared" si="26"/>
        <v/>
      </c>
      <c r="J49" s="164" t="str">
        <f t="shared" si="26"/>
        <v/>
      </c>
      <c r="K49" s="253"/>
      <c r="L49" s="164" t="str">
        <f t="shared" si="27"/>
        <v/>
      </c>
      <c r="M49" s="164" t="str">
        <f t="shared" si="27"/>
        <v/>
      </c>
      <c r="N49" s="164" t="str">
        <f t="shared" si="27"/>
        <v/>
      </c>
      <c r="P49" s="159" t="b">
        <f>'【別紙1-3】企業間連携の概要'!CK23</f>
        <v>0</v>
      </c>
      <c r="Q49" s="159" t="str">
        <f t="shared" si="24"/>
        <v>の中小企業該当</v>
      </c>
      <c r="U49" s="221"/>
    </row>
    <row r="50" spans="1:21" ht="18" customHeight="1">
      <c r="A50" s="299"/>
      <c r="B50" s="229" t="str">
        <f>IF(OR('【別紙1-3】企業間連携の概要'!AM24="", '【別紙1-3】企業間連携の概要'!AM24=0), "",'【別紙1-3】企業間連携の概要'!AM24)</f>
        <v/>
      </c>
      <c r="C50" s="162"/>
      <c r="D50" s="249"/>
      <c r="E50" s="247"/>
      <c r="F50" s="226" t="str">
        <f t="shared" si="25"/>
        <v/>
      </c>
      <c r="G50" s="164" t="str">
        <f t="shared" si="26"/>
        <v/>
      </c>
      <c r="H50" s="206" t="str">
        <f t="shared" si="26"/>
        <v/>
      </c>
      <c r="I50" s="164" t="str">
        <f t="shared" si="26"/>
        <v/>
      </c>
      <c r="J50" s="164" t="str">
        <f t="shared" si="26"/>
        <v/>
      </c>
      <c r="K50" s="253"/>
      <c r="L50" s="164" t="str">
        <f t="shared" si="27"/>
        <v/>
      </c>
      <c r="M50" s="164" t="str">
        <f t="shared" si="27"/>
        <v/>
      </c>
      <c r="N50" s="164" t="str">
        <f t="shared" si="27"/>
        <v/>
      </c>
      <c r="P50" s="159" t="b">
        <f>'【別紙1-3】企業間連携の概要'!CK24</f>
        <v>0</v>
      </c>
      <c r="Q50" s="159" t="str">
        <f t="shared" si="24"/>
        <v>の中小企業該当</v>
      </c>
      <c r="U50" s="221"/>
    </row>
    <row r="51" spans="1:21" ht="18" customHeight="1">
      <c r="A51" s="299"/>
      <c r="B51" s="229" t="str">
        <f>IF(OR('【別紙1-3】企業間連携の概要'!AM25="", '【別紙1-3】企業間連携の概要'!AM25=0), "",'【別紙1-3】企業間連携の概要'!AM25)</f>
        <v/>
      </c>
      <c r="C51" s="162"/>
      <c r="D51" s="249"/>
      <c r="E51" s="247"/>
      <c r="F51" s="226" t="str">
        <f t="shared" si="25"/>
        <v/>
      </c>
      <c r="G51" s="164" t="str">
        <f t="shared" si="26"/>
        <v/>
      </c>
      <c r="H51" s="206" t="str">
        <f t="shared" si="26"/>
        <v/>
      </c>
      <c r="I51" s="164" t="str">
        <f t="shared" si="26"/>
        <v/>
      </c>
      <c r="J51" s="164" t="str">
        <f t="shared" si="26"/>
        <v/>
      </c>
      <c r="K51" s="253"/>
      <c r="L51" s="164" t="str">
        <f t="shared" si="27"/>
        <v/>
      </c>
      <c r="M51" s="164" t="str">
        <f t="shared" si="27"/>
        <v/>
      </c>
      <c r="N51" s="164" t="str">
        <f t="shared" si="27"/>
        <v/>
      </c>
      <c r="P51" s="159" t="b">
        <f>'【別紙1-3】企業間連携の概要'!CK25</f>
        <v>0</v>
      </c>
      <c r="Q51" s="159" t="str">
        <f t="shared" si="24"/>
        <v>の中小企業該当</v>
      </c>
      <c r="U51" s="221"/>
    </row>
    <row r="52" spans="1:21" ht="18" customHeight="1" thickBot="1">
      <c r="A52" s="300"/>
      <c r="B52" s="230" t="str">
        <f>IF(OR('【別紙1-3】企業間連携の概要'!AM26="", '【別紙1-3】企業間連携の概要'!AM26=0), "",'【別紙1-3】企業間連携の概要'!AM26)</f>
        <v/>
      </c>
      <c r="C52" s="166"/>
      <c r="D52" s="250"/>
      <c r="E52" s="248"/>
      <c r="F52" s="227" t="str">
        <f t="shared" si="25"/>
        <v/>
      </c>
      <c r="G52" s="168" t="str">
        <f t="shared" si="26"/>
        <v/>
      </c>
      <c r="H52" s="207" t="str">
        <f t="shared" si="26"/>
        <v/>
      </c>
      <c r="I52" s="168" t="str">
        <f t="shared" si="26"/>
        <v/>
      </c>
      <c r="J52" s="168" t="str">
        <f t="shared" si="26"/>
        <v/>
      </c>
      <c r="K52" s="254"/>
      <c r="L52" s="168" t="str">
        <f t="shared" si="27"/>
        <v/>
      </c>
      <c r="M52" s="168" t="str">
        <f t="shared" si="27"/>
        <v/>
      </c>
      <c r="N52" s="168" t="str">
        <f t="shared" si="27"/>
        <v/>
      </c>
      <c r="P52" s="159" t="b">
        <f>'【別紙1-3】企業間連携の概要'!CK26</f>
        <v>0</v>
      </c>
      <c r="Q52" s="159" t="str">
        <f t="shared" si="24"/>
        <v>の中小企業該当</v>
      </c>
      <c r="U52" s="221"/>
    </row>
    <row r="53" spans="1:21" ht="18" customHeight="1" thickTop="1">
      <c r="A53" s="301" t="s">
        <v>434</v>
      </c>
      <c r="B53" s="170"/>
      <c r="C53" s="169"/>
      <c r="D53" s="169"/>
      <c r="E53" s="169"/>
      <c r="F53" s="219"/>
      <c r="G53" s="186">
        <f t="shared" ref="G53:N53" si="28">SUM(G44:G52)</f>
        <v>0</v>
      </c>
      <c r="H53" s="208">
        <f t="shared" si="28"/>
        <v>0</v>
      </c>
      <c r="I53" s="186">
        <f t="shared" si="28"/>
        <v>0</v>
      </c>
      <c r="J53" s="186">
        <f t="shared" si="28"/>
        <v>0</v>
      </c>
      <c r="K53" s="176">
        <f t="shared" si="28"/>
        <v>0</v>
      </c>
      <c r="L53" s="186">
        <f t="shared" si="28"/>
        <v>0</v>
      </c>
      <c r="M53" s="186">
        <f t="shared" si="28"/>
        <v>0</v>
      </c>
      <c r="N53" s="155">
        <f t="shared" si="28"/>
        <v>0</v>
      </c>
      <c r="U53" s="221"/>
    </row>
    <row r="54" spans="1:21">
      <c r="N54" s="171"/>
    </row>
  </sheetData>
  <sheetProtection algorithmName="SHA-512" hashValue="f7tgOaLHRsPxY+FJB3RsaK73BSLWRGe2/KYi/22w42xZVHyUb0223X/RbW6a25TQLhBu53B9NGfs0CPATrlzWA==" saltValue="y9QL2/IYOuWjBHzPj/9XTg==" spinCount="100000" sheet="1" objects="1" scenarios="1"/>
  <mergeCells count="9">
    <mergeCell ref="A42:G42"/>
    <mergeCell ref="A1:N1"/>
    <mergeCell ref="D2:F2"/>
    <mergeCell ref="G15:J15"/>
    <mergeCell ref="G28:J28"/>
    <mergeCell ref="G41:J41"/>
    <mergeCell ref="A3:D3"/>
    <mergeCell ref="A16:D16"/>
    <mergeCell ref="A29:D29"/>
  </mergeCells>
  <phoneticPr fontId="76"/>
  <dataValidations count="3">
    <dataValidation type="list" allowBlank="1" showInputMessage="1" showErrorMessage="1" sqref="D5:D13 D31:D39 D18:D26 D44:D52" xr:uid="{D25988A7-B77E-42DA-B269-CEF1AA72F1A9}">
      <formula1>"○,✕"</formula1>
    </dataValidation>
    <dataValidation operator="lessThanOrEqual" allowBlank="1" showInputMessage="1" showErrorMessage="1" sqref="N5:N13 N18:N26" xr:uid="{BBD63018-3F41-4003-A12B-F905FAA0FED7}"/>
    <dataValidation type="decimal" operator="lessThanOrEqual" allowBlank="1" showInputMessage="1" showErrorMessage="1" errorTitle="上限額" error="R5年度の補助金上限額は2億円です。" sqref="N41 N28" xr:uid="{3864D34F-A4A3-43A5-9DF2-757366F864E9}">
      <formula1>200000000</formula1>
    </dataValidation>
  </dataValidations>
  <pageMargins left="0.70866141732283472" right="0.70866141732283472" top="0.15748031496062992" bottom="0.15748031496062992" header="0.31496062992125984" footer="0.31496062992125984"/>
  <pageSetup paperSize="8" scale="82" fitToWidth="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EA91-CCF1-475A-A83C-F86CE4EA6FEC}">
  <sheetPr>
    <pageSetUpPr fitToPage="1"/>
  </sheetPr>
  <dimension ref="A1:Y54"/>
  <sheetViews>
    <sheetView showGridLines="0" workbookViewId="0">
      <selection sqref="A1:N1"/>
    </sheetView>
  </sheetViews>
  <sheetFormatPr defaultColWidth="8.625" defaultRowHeight="13.5"/>
  <cols>
    <col min="1" max="1" width="24.625" style="159" customWidth="1"/>
    <col min="2" max="2" width="29.25" style="160" hidden="1" customWidth="1"/>
    <col min="3" max="3" width="9.875" style="159" hidden="1" customWidth="1"/>
    <col min="4" max="4" width="9.875" style="159" customWidth="1"/>
    <col min="5" max="5" width="8.25" style="159" hidden="1" customWidth="1"/>
    <col min="6" max="6" width="8.625" style="217"/>
    <col min="7" max="7" width="18.625" style="159" customWidth="1"/>
    <col min="8" max="8" width="18.625" style="160" customWidth="1"/>
    <col min="9" max="14" width="18.625" style="159" customWidth="1"/>
    <col min="15" max="16" width="8.625" style="159" hidden="1" customWidth="1"/>
    <col min="17" max="17" width="12.125" style="159" hidden="1" customWidth="1"/>
    <col min="18" max="20" width="8.625" style="159" hidden="1" customWidth="1"/>
    <col min="21" max="21" width="8.625" style="159"/>
    <col min="22" max="22" width="11.625" style="159" bestFit="1" customWidth="1"/>
    <col min="23" max="16384" width="8.625" style="159"/>
  </cols>
  <sheetData>
    <row r="1" spans="1:25" ht="17.25">
      <c r="A1" s="978" t="s">
        <v>493</v>
      </c>
      <c r="B1" s="978"/>
      <c r="C1" s="978"/>
      <c r="D1" s="978"/>
      <c r="E1" s="978"/>
      <c r="F1" s="978"/>
      <c r="G1" s="978"/>
      <c r="H1" s="978"/>
      <c r="I1" s="978"/>
      <c r="J1" s="978"/>
      <c r="K1" s="978"/>
      <c r="L1" s="978"/>
      <c r="M1" s="978"/>
      <c r="N1" s="978"/>
      <c r="O1" s="156"/>
      <c r="P1" s="157"/>
      <c r="Q1" s="157"/>
      <c r="R1" s="157"/>
      <c r="S1" s="157"/>
      <c r="T1" s="157"/>
      <c r="U1" s="157"/>
      <c r="V1" s="158"/>
      <c r="W1" s="158"/>
      <c r="X1" s="158"/>
      <c r="Y1" s="158"/>
    </row>
    <row r="2" spans="1:25" ht="30" customHeight="1">
      <c r="A2" s="159" t="s">
        <v>498</v>
      </c>
      <c r="D2" s="1162" t="str">
        <f>【別紙2】補助対象経費計算書!B13</f>
        <v/>
      </c>
      <c r="E2" s="1162"/>
      <c r="F2" s="1162"/>
      <c r="G2" s="217" t="s">
        <v>592</v>
      </c>
      <c r="H2" s="295" t="str">
        <f>【別紙2】補助対象経費計算書!C13</f>
        <v/>
      </c>
      <c r="N2" s="179" t="s">
        <v>440</v>
      </c>
    </row>
    <row r="3" spans="1:25" ht="27" customHeight="1">
      <c r="A3" s="1153" t="s">
        <v>435</v>
      </c>
      <c r="B3" s="1153"/>
      <c r="C3" s="1153"/>
      <c r="D3" s="1153"/>
    </row>
    <row r="4" spans="1:25" ht="54">
      <c r="A4" s="213" t="s">
        <v>461</v>
      </c>
      <c r="B4" s="212" t="s">
        <v>429</v>
      </c>
      <c r="C4" s="213" t="s">
        <v>430</v>
      </c>
      <c r="D4" s="220" t="s">
        <v>460</v>
      </c>
      <c r="E4" s="220" t="s">
        <v>473</v>
      </c>
      <c r="F4" s="218" t="s">
        <v>431</v>
      </c>
      <c r="G4" s="214" t="s">
        <v>432</v>
      </c>
      <c r="H4" s="215" t="s">
        <v>433</v>
      </c>
      <c r="I4" s="213" t="s">
        <v>446</v>
      </c>
      <c r="J4" s="213" t="s">
        <v>447</v>
      </c>
      <c r="K4" s="213" t="s">
        <v>448</v>
      </c>
      <c r="L4" s="213" t="s">
        <v>449</v>
      </c>
      <c r="M4" s="213" t="s">
        <v>450</v>
      </c>
      <c r="N4" s="213" t="s">
        <v>451</v>
      </c>
    </row>
    <row r="5" spans="1:25" ht="18" customHeight="1">
      <c r="A5" s="299"/>
      <c r="B5" s="229"/>
      <c r="C5" s="162"/>
      <c r="D5" s="249"/>
      <c r="E5" s="246"/>
      <c r="F5" s="226" t="str">
        <f>IF(OR($H$2="○",D5="○"),1/2,IF(AND($H$2="",D5="✕"),1/3,""))</f>
        <v/>
      </c>
      <c r="G5" s="163"/>
      <c r="H5" s="201"/>
      <c r="I5" s="164">
        <f t="shared" ref="I5:I13" si="0">G5-H5</f>
        <v>0</v>
      </c>
      <c r="J5" s="163"/>
      <c r="K5" s="174"/>
      <c r="L5" s="164">
        <f>MIN(J5,K5)</f>
        <v>0</v>
      </c>
      <c r="M5" s="164">
        <f>MIN(I5,L5)</f>
        <v>0</v>
      </c>
      <c r="N5" s="155" t="str">
        <f>IFERROR(ROUNDDOWN(M5*F5,-3),"")</f>
        <v/>
      </c>
      <c r="P5" s="159" t="b">
        <f>'【別紙1-3】企業間連携の概要'!CK18</f>
        <v>0</v>
      </c>
      <c r="Q5" s="184" t="str">
        <f t="shared" ref="Q5:Q13" si="1">B5&amp;"の中小企業該当"</f>
        <v>の中小企業該当</v>
      </c>
      <c r="R5" s="184"/>
      <c r="U5" s="221"/>
    </row>
    <row r="6" spans="1:25" ht="18" customHeight="1">
      <c r="A6" s="299"/>
      <c r="B6" s="229"/>
      <c r="C6" s="162"/>
      <c r="D6" s="249"/>
      <c r="E6" s="247"/>
      <c r="F6" s="226" t="str">
        <f t="shared" ref="F6:F13" si="2">IF(OR($H$2="○",D6="○"),1/2,IF(AND($H$2="",D6="✕"),1/3,""))</f>
        <v/>
      </c>
      <c r="G6" s="163"/>
      <c r="H6" s="201"/>
      <c r="I6" s="164">
        <f t="shared" si="0"/>
        <v>0</v>
      </c>
      <c r="J6" s="163"/>
      <c r="K6" s="174"/>
      <c r="L6" s="164">
        <f t="shared" ref="L6:L13" si="3">MIN(J6,K6)</f>
        <v>0</v>
      </c>
      <c r="M6" s="164">
        <f>MIN(I6,L6)</f>
        <v>0</v>
      </c>
      <c r="N6" s="155" t="str">
        <f t="shared" ref="N6:N13" si="4">IFERROR(ROUNDDOWN(M6*F6,-3),"")</f>
        <v/>
      </c>
      <c r="P6" s="159" t="b">
        <f>'【別紙1-3】企業間連携の概要'!CK19</f>
        <v>0</v>
      </c>
      <c r="Q6" s="184" t="str">
        <f t="shared" si="1"/>
        <v>の中小企業該当</v>
      </c>
      <c r="R6" s="184"/>
      <c r="U6" s="221"/>
    </row>
    <row r="7" spans="1:25" ht="18" customHeight="1">
      <c r="A7" s="299"/>
      <c r="B7" s="229"/>
      <c r="C7" s="162"/>
      <c r="D7" s="249"/>
      <c r="E7" s="247"/>
      <c r="F7" s="226" t="str">
        <f t="shared" si="2"/>
        <v/>
      </c>
      <c r="G7" s="163"/>
      <c r="H7" s="201"/>
      <c r="I7" s="164">
        <f t="shared" si="0"/>
        <v>0</v>
      </c>
      <c r="J7" s="163"/>
      <c r="K7" s="174"/>
      <c r="L7" s="164">
        <f t="shared" si="3"/>
        <v>0</v>
      </c>
      <c r="M7" s="164">
        <f t="shared" ref="M7:M13" si="5">MIN(I7,L7)</f>
        <v>0</v>
      </c>
      <c r="N7" s="155" t="str">
        <f t="shared" si="4"/>
        <v/>
      </c>
      <c r="P7" s="159" t="b">
        <f>'【別紙1-3】企業間連携の概要'!CK20</f>
        <v>0</v>
      </c>
      <c r="Q7" s="184" t="str">
        <f t="shared" si="1"/>
        <v>の中小企業該当</v>
      </c>
      <c r="R7" s="184"/>
      <c r="U7" s="221"/>
    </row>
    <row r="8" spans="1:25" ht="18" customHeight="1">
      <c r="A8" s="299"/>
      <c r="B8" s="229"/>
      <c r="C8" s="162"/>
      <c r="D8" s="249"/>
      <c r="E8" s="247"/>
      <c r="F8" s="226" t="str">
        <f t="shared" si="2"/>
        <v/>
      </c>
      <c r="G8" s="163"/>
      <c r="H8" s="201"/>
      <c r="I8" s="164">
        <f t="shared" si="0"/>
        <v>0</v>
      </c>
      <c r="J8" s="163"/>
      <c r="K8" s="174"/>
      <c r="L8" s="164">
        <f t="shared" si="3"/>
        <v>0</v>
      </c>
      <c r="M8" s="164">
        <f t="shared" si="5"/>
        <v>0</v>
      </c>
      <c r="N8" s="155" t="str">
        <f t="shared" si="4"/>
        <v/>
      </c>
      <c r="P8" s="159" t="b">
        <f>'【別紙1-3】企業間連携の概要'!CK21</f>
        <v>0</v>
      </c>
      <c r="Q8" s="184" t="str">
        <f t="shared" si="1"/>
        <v>の中小企業該当</v>
      </c>
      <c r="R8" s="184"/>
      <c r="U8" s="221"/>
    </row>
    <row r="9" spans="1:25" ht="18" customHeight="1">
      <c r="A9" s="299"/>
      <c r="B9" s="229"/>
      <c r="C9" s="162"/>
      <c r="D9" s="249"/>
      <c r="E9" s="247"/>
      <c r="F9" s="226" t="str">
        <f t="shared" si="2"/>
        <v/>
      </c>
      <c r="G9" s="163"/>
      <c r="H9" s="201"/>
      <c r="I9" s="164">
        <f t="shared" si="0"/>
        <v>0</v>
      </c>
      <c r="J9" s="163"/>
      <c r="K9" s="174"/>
      <c r="L9" s="164">
        <f t="shared" si="3"/>
        <v>0</v>
      </c>
      <c r="M9" s="164">
        <f t="shared" si="5"/>
        <v>0</v>
      </c>
      <c r="N9" s="155" t="str">
        <f t="shared" si="4"/>
        <v/>
      </c>
      <c r="P9" s="159" t="b">
        <f>'【別紙1-3】企業間連携の概要'!CK22</f>
        <v>0</v>
      </c>
      <c r="Q9" s="184" t="str">
        <f t="shared" si="1"/>
        <v>の中小企業該当</v>
      </c>
      <c r="R9" s="184"/>
      <c r="U9" s="221"/>
    </row>
    <row r="10" spans="1:25" ht="18" customHeight="1">
      <c r="A10" s="299"/>
      <c r="B10" s="229"/>
      <c r="C10" s="162"/>
      <c r="D10" s="249"/>
      <c r="E10" s="247"/>
      <c r="F10" s="226" t="str">
        <f t="shared" si="2"/>
        <v/>
      </c>
      <c r="G10" s="163"/>
      <c r="H10" s="201"/>
      <c r="I10" s="164">
        <f t="shared" si="0"/>
        <v>0</v>
      </c>
      <c r="J10" s="163"/>
      <c r="K10" s="174"/>
      <c r="L10" s="164">
        <f t="shared" si="3"/>
        <v>0</v>
      </c>
      <c r="M10" s="164">
        <f t="shared" si="5"/>
        <v>0</v>
      </c>
      <c r="N10" s="155" t="str">
        <f t="shared" si="4"/>
        <v/>
      </c>
      <c r="P10" s="159" t="b">
        <f>'【別紙1-3】企業間連携の概要'!CK23</f>
        <v>0</v>
      </c>
      <c r="Q10" s="184" t="str">
        <f t="shared" si="1"/>
        <v>の中小企業該当</v>
      </c>
      <c r="R10" s="184"/>
      <c r="U10" s="221"/>
    </row>
    <row r="11" spans="1:25" ht="18" customHeight="1">
      <c r="A11" s="299"/>
      <c r="B11" s="229"/>
      <c r="C11" s="162"/>
      <c r="D11" s="249"/>
      <c r="E11" s="247"/>
      <c r="F11" s="226" t="str">
        <f t="shared" si="2"/>
        <v/>
      </c>
      <c r="G11" s="163"/>
      <c r="H11" s="201"/>
      <c r="I11" s="164">
        <f t="shared" si="0"/>
        <v>0</v>
      </c>
      <c r="J11" s="163"/>
      <c r="K11" s="174"/>
      <c r="L11" s="164">
        <f t="shared" si="3"/>
        <v>0</v>
      </c>
      <c r="M11" s="164">
        <f t="shared" si="5"/>
        <v>0</v>
      </c>
      <c r="N11" s="155" t="str">
        <f t="shared" si="4"/>
        <v/>
      </c>
      <c r="P11" s="159" t="b">
        <f>'【別紙1-3】企業間連携の概要'!CK24</f>
        <v>0</v>
      </c>
      <c r="Q11" s="184" t="str">
        <f t="shared" si="1"/>
        <v>の中小企業該当</v>
      </c>
      <c r="R11" s="184"/>
      <c r="U11" s="221"/>
    </row>
    <row r="12" spans="1:25" ht="18" customHeight="1">
      <c r="A12" s="299"/>
      <c r="B12" s="229"/>
      <c r="C12" s="162"/>
      <c r="D12" s="249"/>
      <c r="E12" s="247"/>
      <c r="F12" s="226" t="str">
        <f t="shared" si="2"/>
        <v/>
      </c>
      <c r="G12" s="163"/>
      <c r="H12" s="201"/>
      <c r="I12" s="164">
        <f t="shared" si="0"/>
        <v>0</v>
      </c>
      <c r="J12" s="163"/>
      <c r="K12" s="174"/>
      <c r="L12" s="164">
        <f t="shared" si="3"/>
        <v>0</v>
      </c>
      <c r="M12" s="164">
        <f t="shared" si="5"/>
        <v>0</v>
      </c>
      <c r="N12" s="155" t="str">
        <f t="shared" si="4"/>
        <v/>
      </c>
      <c r="P12" s="159" t="b">
        <f>'【別紙1-3】企業間連携の概要'!CK25</f>
        <v>0</v>
      </c>
      <c r="Q12" s="184" t="str">
        <f t="shared" si="1"/>
        <v>の中小企業該当</v>
      </c>
      <c r="R12" s="184"/>
      <c r="U12" s="221"/>
    </row>
    <row r="13" spans="1:25" ht="18" customHeight="1" thickBot="1">
      <c r="A13" s="300"/>
      <c r="B13" s="230"/>
      <c r="C13" s="166"/>
      <c r="D13" s="250"/>
      <c r="E13" s="248"/>
      <c r="F13" s="227" t="str">
        <f t="shared" si="2"/>
        <v/>
      </c>
      <c r="G13" s="167"/>
      <c r="H13" s="202"/>
      <c r="I13" s="168">
        <f t="shared" si="0"/>
        <v>0</v>
      </c>
      <c r="J13" s="167"/>
      <c r="K13" s="175"/>
      <c r="L13" s="168">
        <f t="shared" si="3"/>
        <v>0</v>
      </c>
      <c r="M13" s="168">
        <f t="shared" si="5"/>
        <v>0</v>
      </c>
      <c r="N13" s="168" t="str">
        <f t="shared" si="4"/>
        <v/>
      </c>
      <c r="P13" s="159" t="b">
        <f>'【別紙1-3】企業間連携の概要'!CK26</f>
        <v>0</v>
      </c>
      <c r="Q13" s="184" t="str">
        <f t="shared" si="1"/>
        <v>の中小企業該当</v>
      </c>
      <c r="R13" s="184"/>
      <c r="U13" s="221"/>
    </row>
    <row r="14" spans="1:25" ht="18" customHeight="1" thickTop="1">
      <c r="A14" s="301" t="s">
        <v>434</v>
      </c>
      <c r="B14" s="170"/>
      <c r="C14" s="169"/>
      <c r="D14" s="169"/>
      <c r="E14" s="169"/>
      <c r="F14" s="219"/>
      <c r="G14" s="155">
        <f>SUM(G5:G13)</f>
        <v>0</v>
      </c>
      <c r="H14" s="203">
        <f t="shared" ref="H14:N14" si="6">SUM(H5:H13)</f>
        <v>0</v>
      </c>
      <c r="I14" s="155">
        <f t="shared" si="6"/>
        <v>0</v>
      </c>
      <c r="J14" s="155">
        <f t="shared" si="6"/>
        <v>0</v>
      </c>
      <c r="K14" s="176">
        <f t="shared" si="6"/>
        <v>0</v>
      </c>
      <c r="L14" s="155">
        <f t="shared" si="6"/>
        <v>0</v>
      </c>
      <c r="M14" s="155">
        <f t="shared" si="6"/>
        <v>0</v>
      </c>
      <c r="N14" s="245">
        <f t="shared" si="6"/>
        <v>0</v>
      </c>
      <c r="O14" s="216"/>
      <c r="U14" s="221"/>
    </row>
    <row r="15" spans="1:25">
      <c r="A15" s="298"/>
      <c r="G15" s="1155" t="s">
        <v>595</v>
      </c>
      <c r="H15" s="1155"/>
      <c r="I15" s="1155"/>
      <c r="J15" s="1155"/>
    </row>
    <row r="16" spans="1:25" ht="27" customHeight="1">
      <c r="A16" s="1153" t="s">
        <v>436</v>
      </c>
      <c r="B16" s="1153"/>
      <c r="C16" s="1153"/>
      <c r="D16" s="1153"/>
    </row>
    <row r="17" spans="1:21" ht="54">
      <c r="A17" s="213" t="s">
        <v>461</v>
      </c>
      <c r="B17" s="212" t="s">
        <v>429</v>
      </c>
      <c r="C17" s="213" t="s">
        <v>430</v>
      </c>
      <c r="D17" s="220" t="s">
        <v>460</v>
      </c>
      <c r="E17" s="220" t="s">
        <v>473</v>
      </c>
      <c r="F17" s="218" t="s">
        <v>431</v>
      </c>
      <c r="G17" s="214" t="s">
        <v>432</v>
      </c>
      <c r="H17" s="215" t="s">
        <v>433</v>
      </c>
      <c r="I17" s="213" t="s">
        <v>446</v>
      </c>
      <c r="J17" s="213" t="s">
        <v>447</v>
      </c>
      <c r="K17" s="213" t="s">
        <v>448</v>
      </c>
      <c r="L17" s="213" t="s">
        <v>449</v>
      </c>
      <c r="M17" s="213" t="s">
        <v>450</v>
      </c>
      <c r="N17" s="213" t="s">
        <v>451</v>
      </c>
    </row>
    <row r="18" spans="1:21" ht="18" customHeight="1">
      <c r="A18" s="299"/>
      <c r="B18" s="229"/>
      <c r="C18" s="162"/>
      <c r="D18" s="249"/>
      <c r="E18" s="246"/>
      <c r="F18" s="226" t="str">
        <f>IF(OR($H$2="○",D18="○"),1/2,IF(AND($H$2="",D18="✕"),1/3,""))</f>
        <v/>
      </c>
      <c r="G18" s="163"/>
      <c r="H18" s="201"/>
      <c r="I18" s="164">
        <f t="shared" ref="I18:I26" si="7">G18-H18</f>
        <v>0</v>
      </c>
      <c r="J18" s="163"/>
      <c r="K18" s="174"/>
      <c r="L18" s="164">
        <f>MIN(J18,K18)</f>
        <v>0</v>
      </c>
      <c r="M18" s="164">
        <f>MIN(I18,L18)</f>
        <v>0</v>
      </c>
      <c r="N18" s="155" t="str">
        <f t="shared" ref="N18:N26" si="8">IFERROR(ROUNDDOWN(M18*F18,-3),"")</f>
        <v/>
      </c>
      <c r="P18" s="159" t="b">
        <f>'【別紙1-3】企業間連携の概要'!CK18</f>
        <v>0</v>
      </c>
      <c r="Q18" s="159" t="str">
        <f t="shared" ref="Q18:Q26" si="9">B18&amp;"の中小企業該当"</f>
        <v>の中小企業該当</v>
      </c>
      <c r="U18" s="221"/>
    </row>
    <row r="19" spans="1:21" ht="18" customHeight="1">
      <c r="A19" s="299"/>
      <c r="B19" s="229"/>
      <c r="C19" s="162"/>
      <c r="D19" s="249"/>
      <c r="E19" s="247"/>
      <c r="F19" s="226" t="str">
        <f t="shared" ref="F19:F26" si="10">IF(OR($H$2="○",D19="○"),1/2,IF(AND($H$2="",D19="✕"),1/3,""))</f>
        <v/>
      </c>
      <c r="G19" s="163"/>
      <c r="H19" s="201"/>
      <c r="I19" s="164">
        <f t="shared" si="7"/>
        <v>0</v>
      </c>
      <c r="J19" s="163"/>
      <c r="K19" s="174"/>
      <c r="L19" s="164">
        <f t="shared" ref="L19:L26" si="11">MIN(J19,K19)</f>
        <v>0</v>
      </c>
      <c r="M19" s="164">
        <f>MIN(I19,L19)</f>
        <v>0</v>
      </c>
      <c r="N19" s="155" t="str">
        <f t="shared" si="8"/>
        <v/>
      </c>
      <c r="P19" s="159" t="b">
        <f>'【別紙1-3】企業間連携の概要'!CK19</f>
        <v>0</v>
      </c>
      <c r="Q19" s="159" t="str">
        <f t="shared" si="9"/>
        <v>の中小企業該当</v>
      </c>
      <c r="U19" s="221"/>
    </row>
    <row r="20" spans="1:21" ht="18" customHeight="1">
      <c r="A20" s="299"/>
      <c r="B20" s="229"/>
      <c r="C20" s="162"/>
      <c r="D20" s="249"/>
      <c r="E20" s="247"/>
      <c r="F20" s="226" t="str">
        <f t="shared" si="10"/>
        <v/>
      </c>
      <c r="G20" s="163"/>
      <c r="H20" s="201"/>
      <c r="I20" s="164">
        <f t="shared" si="7"/>
        <v>0</v>
      </c>
      <c r="J20" s="163"/>
      <c r="K20" s="174"/>
      <c r="L20" s="164">
        <f t="shared" si="11"/>
        <v>0</v>
      </c>
      <c r="M20" s="164">
        <f t="shared" ref="M20:M26" si="12">MIN(I20,L20)</f>
        <v>0</v>
      </c>
      <c r="N20" s="155" t="str">
        <f t="shared" si="8"/>
        <v/>
      </c>
      <c r="P20" s="159" t="b">
        <f>'【別紙1-3】企業間連携の概要'!CK20</f>
        <v>0</v>
      </c>
      <c r="Q20" s="159" t="str">
        <f t="shared" si="9"/>
        <v>の中小企業該当</v>
      </c>
      <c r="U20" s="221"/>
    </row>
    <row r="21" spans="1:21" ht="18" customHeight="1">
      <c r="A21" s="299"/>
      <c r="B21" s="229"/>
      <c r="C21" s="162"/>
      <c r="D21" s="249"/>
      <c r="E21" s="247"/>
      <c r="F21" s="226" t="str">
        <f t="shared" si="10"/>
        <v/>
      </c>
      <c r="G21" s="163"/>
      <c r="H21" s="201"/>
      <c r="I21" s="164">
        <f t="shared" si="7"/>
        <v>0</v>
      </c>
      <c r="J21" s="163"/>
      <c r="K21" s="174"/>
      <c r="L21" s="164">
        <f t="shared" si="11"/>
        <v>0</v>
      </c>
      <c r="M21" s="164">
        <f t="shared" si="12"/>
        <v>0</v>
      </c>
      <c r="N21" s="155" t="str">
        <f t="shared" si="8"/>
        <v/>
      </c>
      <c r="P21" s="159" t="b">
        <f>'【別紙1-3】企業間連携の概要'!CK21</f>
        <v>0</v>
      </c>
      <c r="Q21" s="159" t="str">
        <f t="shared" si="9"/>
        <v>の中小企業該当</v>
      </c>
      <c r="U21" s="221"/>
    </row>
    <row r="22" spans="1:21" ht="18" customHeight="1">
      <c r="A22" s="299"/>
      <c r="B22" s="229"/>
      <c r="C22" s="162"/>
      <c r="D22" s="249"/>
      <c r="E22" s="247"/>
      <c r="F22" s="226" t="str">
        <f t="shared" si="10"/>
        <v/>
      </c>
      <c r="G22" s="163"/>
      <c r="H22" s="201"/>
      <c r="I22" s="164">
        <f t="shared" si="7"/>
        <v>0</v>
      </c>
      <c r="J22" s="163"/>
      <c r="K22" s="174"/>
      <c r="L22" s="164">
        <f t="shared" si="11"/>
        <v>0</v>
      </c>
      <c r="M22" s="164">
        <f t="shared" si="12"/>
        <v>0</v>
      </c>
      <c r="N22" s="155" t="str">
        <f t="shared" si="8"/>
        <v/>
      </c>
      <c r="P22" s="159" t="b">
        <f>'【別紙1-3】企業間連携の概要'!CK22</f>
        <v>0</v>
      </c>
      <c r="Q22" s="159" t="str">
        <f t="shared" si="9"/>
        <v>の中小企業該当</v>
      </c>
      <c r="U22" s="221"/>
    </row>
    <row r="23" spans="1:21" ht="18" customHeight="1">
      <c r="A23" s="299"/>
      <c r="B23" s="229"/>
      <c r="C23" s="162"/>
      <c r="D23" s="249"/>
      <c r="E23" s="247"/>
      <c r="F23" s="226" t="str">
        <f t="shared" si="10"/>
        <v/>
      </c>
      <c r="G23" s="163"/>
      <c r="H23" s="201"/>
      <c r="I23" s="164">
        <f t="shared" si="7"/>
        <v>0</v>
      </c>
      <c r="J23" s="163"/>
      <c r="K23" s="174"/>
      <c r="L23" s="164">
        <f t="shared" si="11"/>
        <v>0</v>
      </c>
      <c r="M23" s="164">
        <f t="shared" si="12"/>
        <v>0</v>
      </c>
      <c r="N23" s="155" t="str">
        <f t="shared" si="8"/>
        <v/>
      </c>
      <c r="P23" s="159" t="b">
        <f>'【別紙1-3】企業間連携の概要'!CK23</f>
        <v>0</v>
      </c>
      <c r="Q23" s="159" t="str">
        <f t="shared" si="9"/>
        <v>の中小企業該当</v>
      </c>
      <c r="U23" s="221"/>
    </row>
    <row r="24" spans="1:21" ht="18" customHeight="1">
      <c r="A24" s="299"/>
      <c r="B24" s="229"/>
      <c r="C24" s="162"/>
      <c r="D24" s="249"/>
      <c r="E24" s="247"/>
      <c r="F24" s="226" t="str">
        <f t="shared" si="10"/>
        <v/>
      </c>
      <c r="G24" s="163"/>
      <c r="H24" s="201"/>
      <c r="I24" s="164">
        <f t="shared" si="7"/>
        <v>0</v>
      </c>
      <c r="J24" s="163"/>
      <c r="K24" s="174"/>
      <c r="L24" s="164">
        <f t="shared" si="11"/>
        <v>0</v>
      </c>
      <c r="M24" s="164">
        <f t="shared" si="12"/>
        <v>0</v>
      </c>
      <c r="N24" s="155" t="str">
        <f t="shared" si="8"/>
        <v/>
      </c>
      <c r="P24" s="159" t="b">
        <f>'【別紙1-3】企業間連携の概要'!CK24</f>
        <v>0</v>
      </c>
      <c r="Q24" s="159" t="str">
        <f t="shared" si="9"/>
        <v>の中小企業該当</v>
      </c>
      <c r="U24" s="221"/>
    </row>
    <row r="25" spans="1:21" ht="18" customHeight="1">
      <c r="A25" s="299"/>
      <c r="B25" s="229"/>
      <c r="C25" s="162"/>
      <c r="D25" s="249"/>
      <c r="E25" s="247"/>
      <c r="F25" s="226" t="str">
        <f t="shared" si="10"/>
        <v/>
      </c>
      <c r="G25" s="163"/>
      <c r="H25" s="201"/>
      <c r="I25" s="164">
        <f t="shared" si="7"/>
        <v>0</v>
      </c>
      <c r="J25" s="163"/>
      <c r="K25" s="174"/>
      <c r="L25" s="164">
        <f t="shared" si="11"/>
        <v>0</v>
      </c>
      <c r="M25" s="164">
        <f t="shared" si="12"/>
        <v>0</v>
      </c>
      <c r="N25" s="155" t="str">
        <f t="shared" si="8"/>
        <v/>
      </c>
      <c r="P25" s="159" t="b">
        <f>'【別紙1-3】企業間連携の概要'!CK25</f>
        <v>0</v>
      </c>
      <c r="Q25" s="159" t="str">
        <f t="shared" si="9"/>
        <v>の中小企業該当</v>
      </c>
      <c r="U25" s="221"/>
    </row>
    <row r="26" spans="1:21" ht="18" customHeight="1" thickBot="1">
      <c r="A26" s="300"/>
      <c r="B26" s="229"/>
      <c r="C26" s="166"/>
      <c r="D26" s="250"/>
      <c r="E26" s="248"/>
      <c r="F26" s="227" t="str">
        <f t="shared" si="10"/>
        <v/>
      </c>
      <c r="G26" s="167"/>
      <c r="H26" s="202"/>
      <c r="I26" s="168">
        <f t="shared" si="7"/>
        <v>0</v>
      </c>
      <c r="J26" s="167"/>
      <c r="K26" s="175"/>
      <c r="L26" s="168">
        <f t="shared" si="11"/>
        <v>0</v>
      </c>
      <c r="M26" s="168">
        <f t="shared" si="12"/>
        <v>0</v>
      </c>
      <c r="N26" s="168" t="str">
        <f t="shared" si="8"/>
        <v/>
      </c>
      <c r="P26" s="159" t="b">
        <f>'【別紙1-3】企業間連携の概要'!CK26</f>
        <v>0</v>
      </c>
      <c r="Q26" s="159" t="str">
        <f t="shared" si="9"/>
        <v>の中小企業該当</v>
      </c>
      <c r="U26" s="221"/>
    </row>
    <row r="27" spans="1:21" ht="18" customHeight="1" thickTop="1">
      <c r="A27" s="301" t="s">
        <v>434</v>
      </c>
      <c r="B27" s="170"/>
      <c r="C27" s="169"/>
      <c r="D27" s="169"/>
      <c r="E27" s="169"/>
      <c r="F27" s="219"/>
      <c r="G27" s="155">
        <f>SUM(G18:G26)</f>
        <v>0</v>
      </c>
      <c r="H27" s="203">
        <f>SUM(H18:H26)</f>
        <v>0</v>
      </c>
      <c r="I27" s="155">
        <f t="shared" ref="I27:J27" si="13">SUM(I18:I26)</f>
        <v>0</v>
      </c>
      <c r="J27" s="155">
        <f t="shared" si="13"/>
        <v>0</v>
      </c>
      <c r="K27" s="176">
        <f>SUM(K18:K26)</f>
        <v>0</v>
      </c>
      <c r="L27" s="155">
        <f t="shared" ref="L27:N27" si="14">SUM(L18:L26)</f>
        <v>0</v>
      </c>
      <c r="M27" s="155">
        <f t="shared" si="14"/>
        <v>0</v>
      </c>
      <c r="N27" s="155">
        <f t="shared" si="14"/>
        <v>0</v>
      </c>
      <c r="U27" s="221"/>
    </row>
    <row r="28" spans="1:21">
      <c r="A28" s="298"/>
      <c r="G28" s="1155" t="s">
        <v>595</v>
      </c>
      <c r="H28" s="1155"/>
      <c r="I28" s="1155"/>
      <c r="J28" s="1155"/>
      <c r="K28" s="173"/>
      <c r="L28" s="173"/>
      <c r="M28" s="173"/>
      <c r="N28" s="173"/>
      <c r="U28" s="221"/>
    </row>
    <row r="29" spans="1:21" ht="27" customHeight="1">
      <c r="A29" s="1153" t="s">
        <v>437</v>
      </c>
      <c r="B29" s="1153"/>
      <c r="C29" s="1153"/>
      <c r="D29" s="1153"/>
    </row>
    <row r="30" spans="1:21" ht="54">
      <c r="A30" s="213" t="s">
        <v>461</v>
      </c>
      <c r="B30" s="212" t="s">
        <v>429</v>
      </c>
      <c r="C30" s="213" t="s">
        <v>430</v>
      </c>
      <c r="D30" s="220" t="s">
        <v>460</v>
      </c>
      <c r="E30" s="220"/>
      <c r="F30" s="218" t="s">
        <v>431</v>
      </c>
      <c r="G30" s="214" t="s">
        <v>432</v>
      </c>
      <c r="H30" s="215" t="s">
        <v>433</v>
      </c>
      <c r="I30" s="213" t="s">
        <v>446</v>
      </c>
      <c r="J30" s="213" t="s">
        <v>447</v>
      </c>
      <c r="K30" s="213" t="s">
        <v>448</v>
      </c>
      <c r="L30" s="213" t="s">
        <v>449</v>
      </c>
      <c r="M30" s="213" t="s">
        <v>450</v>
      </c>
      <c r="N30" s="213" t="s">
        <v>451</v>
      </c>
    </row>
    <row r="31" spans="1:21" ht="18" customHeight="1">
      <c r="A31" s="299"/>
      <c r="B31" s="229"/>
      <c r="C31" s="162"/>
      <c r="D31" s="249"/>
      <c r="E31" s="246"/>
      <c r="F31" s="226" t="str">
        <f>IF(OR($H$2="○",D31="○"),1/2,IF(AND($H$2="",D31="✕"),1/3,""))</f>
        <v/>
      </c>
      <c r="G31" s="163"/>
      <c r="H31" s="201"/>
      <c r="I31" s="164">
        <f t="shared" ref="I31:I39" si="15">G31-H31</f>
        <v>0</v>
      </c>
      <c r="J31" s="163"/>
      <c r="K31" s="174"/>
      <c r="L31" s="164">
        <f>MIN(J31,K31)</f>
        <v>0</v>
      </c>
      <c r="M31" s="164">
        <f>MIN(I31,L31)</f>
        <v>0</v>
      </c>
      <c r="N31" s="164" t="str">
        <f t="shared" ref="N31:N39" si="16">IFERROR(ROUNDDOWN(M31*F31,-3),"")</f>
        <v/>
      </c>
      <c r="P31" s="159" t="b">
        <f>'【別紙1-3】企業間連携の概要'!CK18</f>
        <v>0</v>
      </c>
      <c r="Q31" s="159" t="str">
        <f t="shared" ref="Q31:Q39" si="17">B31&amp;"の中小企業該当"</f>
        <v>の中小企業該当</v>
      </c>
      <c r="U31" s="221"/>
    </row>
    <row r="32" spans="1:21" ht="18" customHeight="1">
      <c r="A32" s="299"/>
      <c r="B32" s="229"/>
      <c r="C32" s="162"/>
      <c r="D32" s="249"/>
      <c r="E32" s="247"/>
      <c r="F32" s="226" t="str">
        <f t="shared" ref="F32:F39" si="18">IF(OR($H$2="○",D32="○"),1/2,IF(AND($H$2="",D32="✕"),1/3,""))</f>
        <v/>
      </c>
      <c r="G32" s="163"/>
      <c r="H32" s="201"/>
      <c r="I32" s="164">
        <f t="shared" si="15"/>
        <v>0</v>
      </c>
      <c r="J32" s="163"/>
      <c r="K32" s="174"/>
      <c r="L32" s="164">
        <f t="shared" ref="L32:L39" si="19">MIN(J32,K32)</f>
        <v>0</v>
      </c>
      <c r="M32" s="164">
        <f>MIN(I32,L32)</f>
        <v>0</v>
      </c>
      <c r="N32" s="164" t="str">
        <f t="shared" si="16"/>
        <v/>
      </c>
      <c r="P32" s="159" t="b">
        <f>'【別紙1-3】企業間連携の概要'!CK19</f>
        <v>0</v>
      </c>
      <c r="Q32" s="159" t="str">
        <f t="shared" si="17"/>
        <v>の中小企業該当</v>
      </c>
      <c r="U32" s="221"/>
    </row>
    <row r="33" spans="1:21" ht="18" customHeight="1">
      <c r="A33" s="299"/>
      <c r="B33" s="229"/>
      <c r="C33" s="162"/>
      <c r="D33" s="249"/>
      <c r="E33" s="247"/>
      <c r="F33" s="226" t="str">
        <f t="shared" si="18"/>
        <v/>
      </c>
      <c r="G33" s="163"/>
      <c r="H33" s="201"/>
      <c r="I33" s="164">
        <f t="shared" si="15"/>
        <v>0</v>
      </c>
      <c r="J33" s="163"/>
      <c r="K33" s="174"/>
      <c r="L33" s="164">
        <f t="shared" si="19"/>
        <v>0</v>
      </c>
      <c r="M33" s="164">
        <f t="shared" ref="M33:M39" si="20">MIN(I33,L33)</f>
        <v>0</v>
      </c>
      <c r="N33" s="164" t="str">
        <f t="shared" si="16"/>
        <v/>
      </c>
      <c r="P33" s="159" t="b">
        <f>'【別紙1-3】企業間連携の概要'!CK20</f>
        <v>0</v>
      </c>
      <c r="Q33" s="159" t="str">
        <f t="shared" si="17"/>
        <v>の中小企業該当</v>
      </c>
      <c r="U33" s="221"/>
    </row>
    <row r="34" spans="1:21" ht="18" customHeight="1">
      <c r="A34" s="299"/>
      <c r="B34" s="229"/>
      <c r="C34" s="162" t="str">
        <f>IFERROR(IF(VLOOKUP(B34,'【別紙1-3】企業間連携の概要'!$CJ$18:$CL$26,2,0),"○",""),"")</f>
        <v/>
      </c>
      <c r="D34" s="249"/>
      <c r="E34" s="247"/>
      <c r="F34" s="226" t="str">
        <f t="shared" si="18"/>
        <v/>
      </c>
      <c r="G34" s="163"/>
      <c r="H34" s="201"/>
      <c r="I34" s="164">
        <f t="shared" si="15"/>
        <v>0</v>
      </c>
      <c r="J34" s="163"/>
      <c r="K34" s="174"/>
      <c r="L34" s="164">
        <f t="shared" si="19"/>
        <v>0</v>
      </c>
      <c r="M34" s="164">
        <f t="shared" si="20"/>
        <v>0</v>
      </c>
      <c r="N34" s="164" t="str">
        <f t="shared" si="16"/>
        <v/>
      </c>
      <c r="P34" s="159" t="b">
        <f>'【別紙1-3】企業間連携の概要'!CK21</f>
        <v>0</v>
      </c>
      <c r="Q34" s="159" t="str">
        <f t="shared" si="17"/>
        <v>の中小企業該当</v>
      </c>
      <c r="U34" s="221"/>
    </row>
    <row r="35" spans="1:21" ht="18" customHeight="1">
      <c r="A35" s="299"/>
      <c r="B35" s="229"/>
      <c r="C35" s="162" t="str">
        <f>IFERROR(IF(VLOOKUP(B35,'【別紙1-3】企業間連携の概要'!$CJ$18:$CL$26,2,0),"○",""),"")</f>
        <v/>
      </c>
      <c r="D35" s="249"/>
      <c r="E35" s="247"/>
      <c r="F35" s="226" t="str">
        <f t="shared" si="18"/>
        <v/>
      </c>
      <c r="G35" s="163"/>
      <c r="H35" s="201"/>
      <c r="I35" s="164">
        <f t="shared" si="15"/>
        <v>0</v>
      </c>
      <c r="J35" s="163"/>
      <c r="K35" s="174"/>
      <c r="L35" s="164">
        <f>MIN(J35,K35)</f>
        <v>0</v>
      </c>
      <c r="M35" s="164">
        <f t="shared" si="20"/>
        <v>0</v>
      </c>
      <c r="N35" s="164" t="str">
        <f t="shared" si="16"/>
        <v/>
      </c>
      <c r="P35" s="159" t="b">
        <f>'【別紙1-3】企業間連携の概要'!CK22</f>
        <v>0</v>
      </c>
      <c r="Q35" s="159" t="str">
        <f t="shared" si="17"/>
        <v>の中小企業該当</v>
      </c>
      <c r="U35" s="221"/>
    </row>
    <row r="36" spans="1:21" ht="18" customHeight="1">
      <c r="A36" s="299"/>
      <c r="B36" s="229"/>
      <c r="C36" s="162" t="str">
        <f>IFERROR(IF(VLOOKUP(B36,'【別紙1-3】企業間連携の概要'!$CJ$18:$CL$26,2,0),"○",""),"")</f>
        <v/>
      </c>
      <c r="D36" s="249"/>
      <c r="E36" s="247"/>
      <c r="F36" s="226" t="str">
        <f t="shared" si="18"/>
        <v/>
      </c>
      <c r="G36" s="163"/>
      <c r="H36" s="201"/>
      <c r="I36" s="164">
        <f t="shared" si="15"/>
        <v>0</v>
      </c>
      <c r="J36" s="163"/>
      <c r="K36" s="174"/>
      <c r="L36" s="164">
        <f>MIN(J36,K36)</f>
        <v>0</v>
      </c>
      <c r="M36" s="164">
        <f t="shared" si="20"/>
        <v>0</v>
      </c>
      <c r="N36" s="164" t="str">
        <f t="shared" si="16"/>
        <v/>
      </c>
      <c r="P36" s="159" t="b">
        <f>'【別紙1-3】企業間連携の概要'!CK23</f>
        <v>0</v>
      </c>
      <c r="Q36" s="159" t="str">
        <f t="shared" si="17"/>
        <v>の中小企業該当</v>
      </c>
      <c r="U36" s="221"/>
    </row>
    <row r="37" spans="1:21" ht="18" customHeight="1">
      <c r="A37" s="299"/>
      <c r="B37" s="229"/>
      <c r="C37" s="162" t="str">
        <f>IFERROR(IF(VLOOKUP(B37,'【別紙1-3】企業間連携の概要'!$CJ$18:$CL$26,2,0),"○",""),"")</f>
        <v/>
      </c>
      <c r="D37" s="249"/>
      <c r="E37" s="247"/>
      <c r="F37" s="226" t="str">
        <f t="shared" si="18"/>
        <v/>
      </c>
      <c r="G37" s="163"/>
      <c r="H37" s="201"/>
      <c r="I37" s="164">
        <f t="shared" si="15"/>
        <v>0</v>
      </c>
      <c r="J37" s="163"/>
      <c r="K37" s="174"/>
      <c r="L37" s="164">
        <f t="shared" ref="L37" si="21">MIN(J37,K37)</f>
        <v>0</v>
      </c>
      <c r="M37" s="164">
        <f t="shared" si="20"/>
        <v>0</v>
      </c>
      <c r="N37" s="164" t="str">
        <f t="shared" si="16"/>
        <v/>
      </c>
      <c r="P37" s="159" t="b">
        <f>'【別紙1-3】企業間連携の概要'!CK24</f>
        <v>0</v>
      </c>
      <c r="Q37" s="159" t="str">
        <f t="shared" si="17"/>
        <v>の中小企業該当</v>
      </c>
      <c r="U37" s="221"/>
    </row>
    <row r="38" spans="1:21" ht="18" customHeight="1">
      <c r="A38" s="299"/>
      <c r="B38" s="229"/>
      <c r="C38" s="162" t="str">
        <f>IFERROR(IF(VLOOKUP(B38,'【別紙1-3】企業間連携の概要'!$CJ$18:$CL$26,2,0),"○",""),"")</f>
        <v/>
      </c>
      <c r="D38" s="249"/>
      <c r="E38" s="247"/>
      <c r="F38" s="226" t="str">
        <f t="shared" si="18"/>
        <v/>
      </c>
      <c r="G38" s="163"/>
      <c r="H38" s="201"/>
      <c r="I38" s="164">
        <f t="shared" si="15"/>
        <v>0</v>
      </c>
      <c r="J38" s="163"/>
      <c r="K38" s="174"/>
      <c r="L38" s="164">
        <f t="shared" si="19"/>
        <v>0</v>
      </c>
      <c r="M38" s="164">
        <f t="shared" si="20"/>
        <v>0</v>
      </c>
      <c r="N38" s="164" t="str">
        <f t="shared" si="16"/>
        <v/>
      </c>
      <c r="P38" s="159" t="b">
        <f>'【別紙1-3】企業間連携の概要'!CK25</f>
        <v>0</v>
      </c>
      <c r="Q38" s="159" t="str">
        <f t="shared" si="17"/>
        <v>の中小企業該当</v>
      </c>
      <c r="U38" s="221"/>
    </row>
    <row r="39" spans="1:21" ht="18" customHeight="1" thickBot="1">
      <c r="A39" s="300"/>
      <c r="B39" s="230"/>
      <c r="C39" s="166" t="str">
        <f>IFERROR(IF(VLOOKUP(B39,'【別紙1-3】企業間連携の概要'!$CJ$18:$CL$26,2,0),"○",""),"")</f>
        <v/>
      </c>
      <c r="D39" s="250"/>
      <c r="E39" s="248"/>
      <c r="F39" s="227" t="str">
        <f t="shared" si="18"/>
        <v/>
      </c>
      <c r="G39" s="167"/>
      <c r="H39" s="202"/>
      <c r="I39" s="168">
        <f t="shared" si="15"/>
        <v>0</v>
      </c>
      <c r="J39" s="167"/>
      <c r="K39" s="175"/>
      <c r="L39" s="168">
        <f t="shared" si="19"/>
        <v>0</v>
      </c>
      <c r="M39" s="168">
        <f t="shared" si="20"/>
        <v>0</v>
      </c>
      <c r="N39" s="168" t="str">
        <f t="shared" si="16"/>
        <v/>
      </c>
      <c r="P39" s="159" t="b">
        <f>'【別紙1-3】企業間連携の概要'!CK26</f>
        <v>0</v>
      </c>
      <c r="Q39" s="159" t="str">
        <f t="shared" si="17"/>
        <v>の中小企業該当</v>
      </c>
      <c r="U39" s="221"/>
    </row>
    <row r="40" spans="1:21" ht="18" customHeight="1" thickTop="1">
      <c r="A40" s="301" t="s">
        <v>434</v>
      </c>
      <c r="B40" s="170"/>
      <c r="C40" s="169"/>
      <c r="D40" s="169"/>
      <c r="E40" s="169"/>
      <c r="F40" s="219"/>
      <c r="G40" s="155">
        <f>SUM(G31:G39)</f>
        <v>0</v>
      </c>
      <c r="H40" s="203">
        <f t="shared" ref="H40:J40" si="22">SUM(H31:H39)</f>
        <v>0</v>
      </c>
      <c r="I40" s="155">
        <f t="shared" si="22"/>
        <v>0</v>
      </c>
      <c r="J40" s="155">
        <f t="shared" si="22"/>
        <v>0</v>
      </c>
      <c r="K40" s="176">
        <f>SUM(K31:K39)</f>
        <v>0</v>
      </c>
      <c r="L40" s="155">
        <f t="shared" ref="L40:N40" si="23">SUM(L31:L39)</f>
        <v>0</v>
      </c>
      <c r="M40" s="155">
        <f t="shared" si="23"/>
        <v>0</v>
      </c>
      <c r="N40" s="155">
        <f t="shared" si="23"/>
        <v>0</v>
      </c>
      <c r="U40" s="221"/>
    </row>
    <row r="41" spans="1:21">
      <c r="A41" s="298"/>
      <c r="G41" s="1155" t="s">
        <v>595</v>
      </c>
      <c r="H41" s="1155"/>
      <c r="I41" s="1155"/>
      <c r="J41" s="1155"/>
      <c r="K41" s="172"/>
      <c r="L41" s="172"/>
      <c r="M41" s="172"/>
      <c r="N41" s="172"/>
    </row>
    <row r="42" spans="1:21" ht="54" customHeight="1">
      <c r="A42" s="1153" t="s">
        <v>438</v>
      </c>
      <c r="B42" s="1153"/>
      <c r="C42" s="1153"/>
      <c r="D42" s="1153"/>
      <c r="E42" s="1153"/>
      <c r="F42" s="1153"/>
      <c r="G42" s="1153"/>
    </row>
    <row r="43" spans="1:21" ht="56.25" customHeight="1">
      <c r="A43" s="213" t="s">
        <v>461</v>
      </c>
      <c r="B43" s="212" t="s">
        <v>429</v>
      </c>
      <c r="C43" s="213" t="s">
        <v>430</v>
      </c>
      <c r="D43" s="220" t="s">
        <v>460</v>
      </c>
      <c r="E43" s="220"/>
      <c r="F43" s="218" t="s">
        <v>431</v>
      </c>
      <c r="G43" s="214" t="s">
        <v>432</v>
      </c>
      <c r="H43" s="215" t="s">
        <v>433</v>
      </c>
      <c r="I43" s="213" t="s">
        <v>446</v>
      </c>
      <c r="J43" s="213" t="s">
        <v>447</v>
      </c>
      <c r="K43" s="213" t="s">
        <v>448</v>
      </c>
      <c r="L43" s="213" t="s">
        <v>449</v>
      </c>
      <c r="M43" s="213" t="s">
        <v>450</v>
      </c>
      <c r="N43" s="213" t="s">
        <v>451</v>
      </c>
    </row>
    <row r="44" spans="1:21" ht="18" customHeight="1">
      <c r="A44" s="299"/>
      <c r="B44" s="229"/>
      <c r="C44" s="162"/>
      <c r="D44" s="249"/>
      <c r="E44" s="246"/>
      <c r="F44" s="226" t="str">
        <f>IF(OR($H$2="○",D44="○"),1/2,IF(AND($H$2="",D44="✕"),1/3,""))</f>
        <v/>
      </c>
      <c r="G44" s="164" t="str">
        <f>IF($A44="","",SUMIF($A$5:$A$39,$A44,G$5:G$39))</f>
        <v/>
      </c>
      <c r="H44" s="206" t="str">
        <f>IF($A44="","",SUMIF($A$5:$A$39,$A44,H$5:H$39))</f>
        <v/>
      </c>
      <c r="I44" s="164" t="str">
        <f>IF($A44="","",SUMIF($A$5:$A$39,$A44,I$5:I$39))</f>
        <v/>
      </c>
      <c r="J44" s="164" t="str">
        <f>IF($A44="","",SUMIF($A$5:$A$39,$A44,J$5:J$39))</f>
        <v/>
      </c>
      <c r="K44" s="253"/>
      <c r="L44" s="164" t="str">
        <f>IF($A44="","",SUMIF($A$5:$A$39,$A44,L$5:L$39))</f>
        <v/>
      </c>
      <c r="M44" s="164" t="str">
        <f>IF($A44="","",SUMIF($A$5:$A$39,$A44,M$5:M$39))</f>
        <v/>
      </c>
      <c r="N44" s="164" t="str">
        <f>IF($A44="","",SUMIF($A$5:$A$39,$A44,N$5:N$39))</f>
        <v/>
      </c>
      <c r="P44" s="159" t="b">
        <f>'【別紙1-3】企業間連携の概要'!CK18</f>
        <v>0</v>
      </c>
      <c r="Q44" s="159" t="str">
        <f t="shared" ref="Q44:Q52" si="24">B44&amp;"の中小企業該当"</f>
        <v>の中小企業該当</v>
      </c>
      <c r="U44" s="221"/>
    </row>
    <row r="45" spans="1:21" ht="18" customHeight="1">
      <c r="A45" s="299"/>
      <c r="B45" s="229"/>
      <c r="C45" s="162"/>
      <c r="D45" s="249"/>
      <c r="E45" s="247"/>
      <c r="F45" s="226" t="str">
        <f t="shared" ref="F45:F52" si="25">IF(OR($H$2="○",D45="○"),1/2,IF(AND($H$2="",D45="✕"),1/3,""))</f>
        <v/>
      </c>
      <c r="G45" s="164" t="str">
        <f t="shared" ref="G45:J52" si="26">IF($A45="","",SUMIF($A$5:$A$39,$A45,G$5:G$39))</f>
        <v/>
      </c>
      <c r="H45" s="206" t="str">
        <f t="shared" si="26"/>
        <v/>
      </c>
      <c r="I45" s="164" t="str">
        <f t="shared" si="26"/>
        <v/>
      </c>
      <c r="J45" s="164" t="str">
        <f t="shared" si="26"/>
        <v/>
      </c>
      <c r="K45" s="253"/>
      <c r="L45" s="164" t="str">
        <f t="shared" ref="L45:N52" si="27">IF($A45="","",SUMIF($A$5:$A$39,$A45,L$5:L$39))</f>
        <v/>
      </c>
      <c r="M45" s="164" t="str">
        <f t="shared" si="27"/>
        <v/>
      </c>
      <c r="N45" s="164" t="str">
        <f t="shared" si="27"/>
        <v/>
      </c>
      <c r="P45" s="159" t="b">
        <f>'【別紙1-3】企業間連携の概要'!CK19</f>
        <v>0</v>
      </c>
      <c r="Q45" s="159" t="str">
        <f t="shared" si="24"/>
        <v>の中小企業該当</v>
      </c>
      <c r="U45" s="221"/>
    </row>
    <row r="46" spans="1:21" ht="18" customHeight="1">
      <c r="A46" s="299"/>
      <c r="B46" s="229"/>
      <c r="C46" s="162"/>
      <c r="D46" s="249"/>
      <c r="E46" s="247"/>
      <c r="F46" s="226" t="str">
        <f t="shared" si="25"/>
        <v/>
      </c>
      <c r="G46" s="164" t="str">
        <f t="shared" si="26"/>
        <v/>
      </c>
      <c r="H46" s="206" t="str">
        <f t="shared" si="26"/>
        <v/>
      </c>
      <c r="I46" s="164" t="str">
        <f t="shared" si="26"/>
        <v/>
      </c>
      <c r="J46" s="164" t="str">
        <f t="shared" si="26"/>
        <v/>
      </c>
      <c r="K46" s="253"/>
      <c r="L46" s="164" t="str">
        <f t="shared" si="27"/>
        <v/>
      </c>
      <c r="M46" s="164" t="str">
        <f t="shared" si="27"/>
        <v/>
      </c>
      <c r="N46" s="164" t="str">
        <f t="shared" si="27"/>
        <v/>
      </c>
      <c r="P46" s="159" t="b">
        <f>'【別紙1-3】企業間連携の概要'!CK20</f>
        <v>0</v>
      </c>
      <c r="Q46" s="159" t="str">
        <f t="shared" si="24"/>
        <v>の中小企業該当</v>
      </c>
      <c r="U46" s="221"/>
    </row>
    <row r="47" spans="1:21" ht="18" customHeight="1">
      <c r="A47" s="299"/>
      <c r="B47" s="229" t="str">
        <f>IF(OR('【別紙1-3】企業間連携の概要'!AM21="", '【別紙1-3】企業間連携の概要'!AM21=0), "",'【別紙1-3】企業間連携の概要'!AM21)</f>
        <v/>
      </c>
      <c r="C47" s="162"/>
      <c r="D47" s="249"/>
      <c r="E47" s="247"/>
      <c r="F47" s="226" t="str">
        <f t="shared" si="25"/>
        <v/>
      </c>
      <c r="G47" s="164" t="str">
        <f t="shared" si="26"/>
        <v/>
      </c>
      <c r="H47" s="206" t="str">
        <f t="shared" si="26"/>
        <v/>
      </c>
      <c r="I47" s="164" t="str">
        <f t="shared" si="26"/>
        <v/>
      </c>
      <c r="J47" s="164" t="str">
        <f t="shared" si="26"/>
        <v/>
      </c>
      <c r="K47" s="253"/>
      <c r="L47" s="164" t="str">
        <f t="shared" si="27"/>
        <v/>
      </c>
      <c r="M47" s="164" t="str">
        <f t="shared" si="27"/>
        <v/>
      </c>
      <c r="N47" s="164" t="str">
        <f t="shared" si="27"/>
        <v/>
      </c>
      <c r="P47" s="159" t="b">
        <f>'【別紙1-3】企業間連携の概要'!CK21</f>
        <v>0</v>
      </c>
      <c r="Q47" s="159" t="str">
        <f t="shared" si="24"/>
        <v>の中小企業該当</v>
      </c>
      <c r="U47" s="221"/>
    </row>
    <row r="48" spans="1:21" ht="18" customHeight="1">
      <c r="A48" s="299"/>
      <c r="B48" s="229" t="str">
        <f>IF(OR('【別紙1-3】企業間連携の概要'!AM22="", '【別紙1-3】企業間連携の概要'!AM22=0), "",'【別紙1-3】企業間連携の概要'!AM22)</f>
        <v/>
      </c>
      <c r="C48" s="162"/>
      <c r="D48" s="249"/>
      <c r="E48" s="247"/>
      <c r="F48" s="226" t="str">
        <f t="shared" si="25"/>
        <v/>
      </c>
      <c r="G48" s="164" t="str">
        <f t="shared" si="26"/>
        <v/>
      </c>
      <c r="H48" s="206" t="str">
        <f t="shared" si="26"/>
        <v/>
      </c>
      <c r="I48" s="164" t="str">
        <f t="shared" si="26"/>
        <v/>
      </c>
      <c r="J48" s="164" t="str">
        <f t="shared" si="26"/>
        <v/>
      </c>
      <c r="K48" s="253"/>
      <c r="L48" s="164" t="str">
        <f t="shared" si="27"/>
        <v/>
      </c>
      <c r="M48" s="164" t="str">
        <f t="shared" si="27"/>
        <v/>
      </c>
      <c r="N48" s="164" t="str">
        <f t="shared" si="27"/>
        <v/>
      </c>
      <c r="P48" s="159" t="b">
        <f>'【別紙1-3】企業間連携の概要'!CK22</f>
        <v>0</v>
      </c>
      <c r="Q48" s="159" t="str">
        <f t="shared" si="24"/>
        <v>の中小企業該当</v>
      </c>
      <c r="U48" s="221"/>
    </row>
    <row r="49" spans="1:21" ht="18" customHeight="1">
      <c r="A49" s="299"/>
      <c r="B49" s="229" t="str">
        <f>IF(OR('【別紙1-3】企業間連携の概要'!AM23="", '【別紙1-3】企業間連携の概要'!AM23=0), "",'【別紙1-3】企業間連携の概要'!AM23)</f>
        <v/>
      </c>
      <c r="C49" s="162"/>
      <c r="D49" s="249"/>
      <c r="E49" s="247"/>
      <c r="F49" s="226" t="str">
        <f t="shared" si="25"/>
        <v/>
      </c>
      <c r="G49" s="164" t="str">
        <f t="shared" si="26"/>
        <v/>
      </c>
      <c r="H49" s="206" t="str">
        <f t="shared" si="26"/>
        <v/>
      </c>
      <c r="I49" s="164" t="str">
        <f t="shared" si="26"/>
        <v/>
      </c>
      <c r="J49" s="164" t="str">
        <f t="shared" si="26"/>
        <v/>
      </c>
      <c r="K49" s="253"/>
      <c r="L49" s="164" t="str">
        <f t="shared" si="27"/>
        <v/>
      </c>
      <c r="M49" s="164" t="str">
        <f t="shared" si="27"/>
        <v/>
      </c>
      <c r="N49" s="164" t="str">
        <f t="shared" si="27"/>
        <v/>
      </c>
      <c r="P49" s="159" t="b">
        <f>'【別紙1-3】企業間連携の概要'!CK23</f>
        <v>0</v>
      </c>
      <c r="Q49" s="159" t="str">
        <f t="shared" si="24"/>
        <v>の中小企業該当</v>
      </c>
      <c r="U49" s="221"/>
    </row>
    <row r="50" spans="1:21" ht="18" customHeight="1">
      <c r="A50" s="299"/>
      <c r="B50" s="229" t="str">
        <f>IF(OR('【別紙1-3】企業間連携の概要'!AM24="", '【別紙1-3】企業間連携の概要'!AM24=0), "",'【別紙1-3】企業間連携の概要'!AM24)</f>
        <v/>
      </c>
      <c r="C50" s="162"/>
      <c r="D50" s="249"/>
      <c r="E50" s="247"/>
      <c r="F50" s="226" t="str">
        <f t="shared" si="25"/>
        <v/>
      </c>
      <c r="G50" s="164" t="str">
        <f t="shared" si="26"/>
        <v/>
      </c>
      <c r="H50" s="206" t="str">
        <f t="shared" si="26"/>
        <v/>
      </c>
      <c r="I50" s="164" t="str">
        <f t="shared" si="26"/>
        <v/>
      </c>
      <c r="J50" s="164" t="str">
        <f t="shared" si="26"/>
        <v/>
      </c>
      <c r="K50" s="253"/>
      <c r="L50" s="164" t="str">
        <f t="shared" si="27"/>
        <v/>
      </c>
      <c r="M50" s="164" t="str">
        <f t="shared" si="27"/>
        <v/>
      </c>
      <c r="N50" s="164" t="str">
        <f t="shared" si="27"/>
        <v/>
      </c>
      <c r="P50" s="159" t="b">
        <f>'【別紙1-3】企業間連携の概要'!CK24</f>
        <v>0</v>
      </c>
      <c r="Q50" s="159" t="str">
        <f t="shared" si="24"/>
        <v>の中小企業該当</v>
      </c>
      <c r="U50" s="221"/>
    </row>
    <row r="51" spans="1:21" ht="18" customHeight="1">
      <c r="A51" s="299"/>
      <c r="B51" s="229" t="str">
        <f>IF(OR('【別紙1-3】企業間連携の概要'!AM25="", '【別紙1-3】企業間連携の概要'!AM25=0), "",'【別紙1-3】企業間連携の概要'!AM25)</f>
        <v/>
      </c>
      <c r="C51" s="162"/>
      <c r="D51" s="249"/>
      <c r="E51" s="247"/>
      <c r="F51" s="226" t="str">
        <f t="shared" si="25"/>
        <v/>
      </c>
      <c r="G51" s="164" t="str">
        <f t="shared" si="26"/>
        <v/>
      </c>
      <c r="H51" s="206" t="str">
        <f t="shared" si="26"/>
        <v/>
      </c>
      <c r="I51" s="164" t="str">
        <f t="shared" si="26"/>
        <v/>
      </c>
      <c r="J51" s="164" t="str">
        <f t="shared" si="26"/>
        <v/>
      </c>
      <c r="K51" s="253"/>
      <c r="L51" s="164" t="str">
        <f t="shared" si="27"/>
        <v/>
      </c>
      <c r="M51" s="164" t="str">
        <f t="shared" si="27"/>
        <v/>
      </c>
      <c r="N51" s="164" t="str">
        <f t="shared" si="27"/>
        <v/>
      </c>
      <c r="P51" s="159" t="b">
        <f>'【別紙1-3】企業間連携の概要'!CK25</f>
        <v>0</v>
      </c>
      <c r="Q51" s="159" t="str">
        <f t="shared" si="24"/>
        <v>の中小企業該当</v>
      </c>
      <c r="U51" s="221"/>
    </row>
    <row r="52" spans="1:21" ht="18" customHeight="1" thickBot="1">
      <c r="A52" s="300"/>
      <c r="B52" s="230" t="str">
        <f>IF(OR('【別紙1-3】企業間連携の概要'!AM26="", '【別紙1-3】企業間連携の概要'!AM26=0), "",'【別紙1-3】企業間連携の概要'!AM26)</f>
        <v/>
      </c>
      <c r="C52" s="166"/>
      <c r="D52" s="250"/>
      <c r="E52" s="248"/>
      <c r="F52" s="227" t="str">
        <f t="shared" si="25"/>
        <v/>
      </c>
      <c r="G52" s="168" t="str">
        <f t="shared" si="26"/>
        <v/>
      </c>
      <c r="H52" s="207" t="str">
        <f t="shared" si="26"/>
        <v/>
      </c>
      <c r="I52" s="168" t="str">
        <f t="shared" si="26"/>
        <v/>
      </c>
      <c r="J52" s="168" t="str">
        <f t="shared" si="26"/>
        <v/>
      </c>
      <c r="K52" s="254"/>
      <c r="L52" s="168" t="str">
        <f t="shared" si="27"/>
        <v/>
      </c>
      <c r="M52" s="168" t="str">
        <f t="shared" si="27"/>
        <v/>
      </c>
      <c r="N52" s="168" t="str">
        <f t="shared" si="27"/>
        <v/>
      </c>
      <c r="P52" s="159" t="b">
        <f>'【別紙1-3】企業間連携の概要'!CK26</f>
        <v>0</v>
      </c>
      <c r="Q52" s="159" t="str">
        <f t="shared" si="24"/>
        <v>の中小企業該当</v>
      </c>
      <c r="U52" s="221"/>
    </row>
    <row r="53" spans="1:21" ht="18" customHeight="1" thickTop="1">
      <c r="A53" s="301" t="s">
        <v>434</v>
      </c>
      <c r="B53" s="170"/>
      <c r="C53" s="169"/>
      <c r="D53" s="169"/>
      <c r="E53" s="169"/>
      <c r="F53" s="219"/>
      <c r="G53" s="186">
        <f t="shared" ref="G53:N53" si="28">SUM(G44:G52)</f>
        <v>0</v>
      </c>
      <c r="H53" s="208">
        <f t="shared" si="28"/>
        <v>0</v>
      </c>
      <c r="I53" s="186">
        <f t="shared" si="28"/>
        <v>0</v>
      </c>
      <c r="J53" s="186">
        <f t="shared" si="28"/>
        <v>0</v>
      </c>
      <c r="K53" s="176">
        <f t="shared" si="28"/>
        <v>0</v>
      </c>
      <c r="L53" s="186">
        <f t="shared" si="28"/>
        <v>0</v>
      </c>
      <c r="M53" s="186">
        <f t="shared" si="28"/>
        <v>0</v>
      </c>
      <c r="N53" s="155">
        <f t="shared" si="28"/>
        <v>0</v>
      </c>
      <c r="U53" s="221"/>
    </row>
    <row r="54" spans="1:21">
      <c r="N54" s="171"/>
    </row>
  </sheetData>
  <sheetProtection algorithmName="SHA-512" hashValue="CoGmj7IceuLvFRSwM67HIzrePVW8x06PZj2e5zhMYHtjHag/XyxuhjEL9Rvvg964+Az6LU8rDJfLJ8GuEZIYXw==" saltValue="dOmdrbNttxL7wAvKDiqNlw==" spinCount="100000" sheet="1" objects="1" scenarios="1"/>
  <mergeCells count="9">
    <mergeCell ref="A42:G42"/>
    <mergeCell ref="A1:N1"/>
    <mergeCell ref="D2:F2"/>
    <mergeCell ref="G15:J15"/>
    <mergeCell ref="G28:J28"/>
    <mergeCell ref="G41:J41"/>
    <mergeCell ref="A3:D3"/>
    <mergeCell ref="A16:D16"/>
    <mergeCell ref="A29:D29"/>
  </mergeCells>
  <phoneticPr fontId="76"/>
  <dataValidations disablePrompts="1" count="3">
    <dataValidation type="list" allowBlank="1" showInputMessage="1" showErrorMessage="1" sqref="D5:D13 D31:D39 D18:D26 D44:D52" xr:uid="{E23FD9E7-314F-4775-B4EF-24C4CFFA9050}">
      <formula1>"○,✕"</formula1>
    </dataValidation>
    <dataValidation operator="lessThanOrEqual" allowBlank="1" showInputMessage="1" showErrorMessage="1" sqref="N5:N13 N18:N26" xr:uid="{F1FF9AF2-BE7F-4E54-A791-EC74D80D8C4E}"/>
    <dataValidation type="decimal" operator="lessThanOrEqual" allowBlank="1" showInputMessage="1" showErrorMessage="1" errorTitle="上限額" error="R5年度の補助金上限額は2億円です。" sqref="N41 N28" xr:uid="{E4586E80-014A-475A-8BDF-546BC9E06AD2}">
      <formula1>200000000</formula1>
    </dataValidation>
  </dataValidations>
  <pageMargins left="0.70866141732283472" right="0.70866141732283472" top="0.15748031496062992" bottom="0.15748031496062992" header="0.31496062992125984" footer="0.31496062992125984"/>
  <pageSetup paperSize="8" scale="82" fitToWidth="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C0DE1-CA37-423B-8C3D-B4D2A9FB5757}">
  <sheetPr>
    <pageSetUpPr fitToPage="1"/>
  </sheetPr>
  <dimension ref="A1:Y54"/>
  <sheetViews>
    <sheetView showGridLines="0" workbookViewId="0">
      <selection sqref="A1:N1"/>
    </sheetView>
  </sheetViews>
  <sheetFormatPr defaultColWidth="8.625" defaultRowHeight="13.5"/>
  <cols>
    <col min="1" max="1" width="24.625" style="159" customWidth="1"/>
    <col min="2" max="2" width="29.25" style="160" hidden="1" customWidth="1"/>
    <col min="3" max="3" width="9.875" style="159" hidden="1" customWidth="1"/>
    <col min="4" max="4" width="9.875" style="159" customWidth="1"/>
    <col min="5" max="5" width="8.25" style="159" hidden="1" customWidth="1"/>
    <col min="6" max="6" width="8.625" style="217"/>
    <col min="7" max="7" width="18.625" style="159" customWidth="1"/>
    <col min="8" max="8" width="18.625" style="160" customWidth="1"/>
    <col min="9" max="14" width="18.625" style="159" customWidth="1"/>
    <col min="15" max="16" width="8.625" style="159" hidden="1" customWidth="1"/>
    <col min="17" max="17" width="12.125" style="159" hidden="1" customWidth="1"/>
    <col min="18" max="20" width="8.625" style="159" hidden="1" customWidth="1"/>
    <col min="21" max="21" width="8.625" style="159"/>
    <col min="22" max="22" width="11.625" style="159" bestFit="1" customWidth="1"/>
    <col min="23" max="16384" width="8.625" style="159"/>
  </cols>
  <sheetData>
    <row r="1" spans="1:25" ht="17.25">
      <c r="A1" s="978" t="s">
        <v>494</v>
      </c>
      <c r="B1" s="978"/>
      <c r="C1" s="978"/>
      <c r="D1" s="978"/>
      <c r="E1" s="978"/>
      <c r="F1" s="978"/>
      <c r="G1" s="978"/>
      <c r="H1" s="978"/>
      <c r="I1" s="978"/>
      <c r="J1" s="978"/>
      <c r="K1" s="978"/>
      <c r="L1" s="978"/>
      <c r="M1" s="978"/>
      <c r="N1" s="978"/>
      <c r="O1" s="156"/>
      <c r="P1" s="157"/>
      <c r="Q1" s="157"/>
      <c r="R1" s="157"/>
      <c r="S1" s="157"/>
      <c r="T1" s="157"/>
      <c r="U1" s="157"/>
      <c r="V1" s="158"/>
      <c r="W1" s="158"/>
      <c r="X1" s="158"/>
      <c r="Y1" s="158"/>
    </row>
    <row r="2" spans="1:25" ht="30" customHeight="1">
      <c r="A2" s="159" t="s">
        <v>498</v>
      </c>
      <c r="D2" s="1162" t="str">
        <f>【別紙2】補助対象経費計算書!B14</f>
        <v/>
      </c>
      <c r="E2" s="1162"/>
      <c r="F2" s="1162"/>
      <c r="G2" s="217" t="s">
        <v>592</v>
      </c>
      <c r="H2" s="295" t="str">
        <f>【別紙2】補助対象経費計算書!C14</f>
        <v/>
      </c>
      <c r="N2" s="179" t="s">
        <v>440</v>
      </c>
    </row>
    <row r="3" spans="1:25" ht="27" customHeight="1">
      <c r="A3" s="1153" t="s">
        <v>435</v>
      </c>
      <c r="B3" s="1153"/>
      <c r="C3" s="1153"/>
      <c r="D3" s="1153"/>
    </row>
    <row r="4" spans="1:25" ht="54">
      <c r="A4" s="213" t="s">
        <v>461</v>
      </c>
      <c r="B4" s="212" t="s">
        <v>429</v>
      </c>
      <c r="C4" s="213" t="s">
        <v>430</v>
      </c>
      <c r="D4" s="220" t="s">
        <v>460</v>
      </c>
      <c r="E4" s="220" t="s">
        <v>473</v>
      </c>
      <c r="F4" s="218" t="s">
        <v>431</v>
      </c>
      <c r="G4" s="214" t="s">
        <v>432</v>
      </c>
      <c r="H4" s="215" t="s">
        <v>433</v>
      </c>
      <c r="I4" s="213" t="s">
        <v>446</v>
      </c>
      <c r="J4" s="213" t="s">
        <v>447</v>
      </c>
      <c r="K4" s="213" t="s">
        <v>448</v>
      </c>
      <c r="L4" s="213" t="s">
        <v>449</v>
      </c>
      <c r="M4" s="213" t="s">
        <v>450</v>
      </c>
      <c r="N4" s="213" t="s">
        <v>451</v>
      </c>
    </row>
    <row r="5" spans="1:25" ht="18" customHeight="1">
      <c r="A5" s="299"/>
      <c r="B5" s="229"/>
      <c r="C5" s="162"/>
      <c r="D5" s="249"/>
      <c r="E5" s="246"/>
      <c r="F5" s="226" t="str">
        <f>IF(OR($H$2="○",D5="○"),1/2,IF(AND($H$2="",D5="✕"),1/3,""))</f>
        <v/>
      </c>
      <c r="G5" s="163"/>
      <c r="H5" s="201"/>
      <c r="I5" s="164">
        <f t="shared" ref="I5:I13" si="0">G5-H5</f>
        <v>0</v>
      </c>
      <c r="J5" s="163"/>
      <c r="K5" s="174"/>
      <c r="L5" s="164">
        <f>MIN(J5,K5)</f>
        <v>0</v>
      </c>
      <c r="M5" s="164">
        <f>MIN(I5,L5)</f>
        <v>0</v>
      </c>
      <c r="N5" s="155" t="str">
        <f>IFERROR(ROUNDDOWN(M5*F5,-3),"")</f>
        <v/>
      </c>
      <c r="P5" s="159" t="b">
        <f>'【別紙1-3】企業間連携の概要'!CK18</f>
        <v>0</v>
      </c>
      <c r="Q5" s="184" t="str">
        <f t="shared" ref="Q5:Q13" si="1">B5&amp;"の中小企業該当"</f>
        <v>の中小企業該当</v>
      </c>
      <c r="R5" s="184"/>
      <c r="U5" s="221"/>
    </row>
    <row r="6" spans="1:25" ht="18" customHeight="1">
      <c r="A6" s="299"/>
      <c r="B6" s="229"/>
      <c r="C6" s="162"/>
      <c r="D6" s="249"/>
      <c r="E6" s="247"/>
      <c r="F6" s="226" t="str">
        <f t="shared" ref="F6:F13" si="2">IF(OR($H$2="○",D6="○"),1/2,IF(AND($H$2="",D6="✕"),1/3,""))</f>
        <v/>
      </c>
      <c r="G6" s="163"/>
      <c r="H6" s="201"/>
      <c r="I6" s="164">
        <f t="shared" si="0"/>
        <v>0</v>
      </c>
      <c r="J6" s="163"/>
      <c r="K6" s="174"/>
      <c r="L6" s="164">
        <f t="shared" ref="L6:L13" si="3">MIN(J6,K6)</f>
        <v>0</v>
      </c>
      <c r="M6" s="164">
        <f>MIN(I6,L6)</f>
        <v>0</v>
      </c>
      <c r="N6" s="155" t="str">
        <f t="shared" ref="N6:N13" si="4">IFERROR(ROUNDDOWN(M6*F6,-3),"")</f>
        <v/>
      </c>
      <c r="P6" s="159" t="b">
        <f>'【別紙1-3】企業間連携の概要'!CK19</f>
        <v>0</v>
      </c>
      <c r="Q6" s="184" t="str">
        <f t="shared" si="1"/>
        <v>の中小企業該当</v>
      </c>
      <c r="R6" s="184"/>
      <c r="U6" s="221"/>
    </row>
    <row r="7" spans="1:25" ht="18" customHeight="1">
      <c r="A7" s="299"/>
      <c r="B7" s="229"/>
      <c r="C7" s="162"/>
      <c r="D7" s="249"/>
      <c r="E7" s="247"/>
      <c r="F7" s="226" t="str">
        <f t="shared" si="2"/>
        <v/>
      </c>
      <c r="G7" s="163"/>
      <c r="H7" s="201"/>
      <c r="I7" s="164">
        <f t="shared" si="0"/>
        <v>0</v>
      </c>
      <c r="J7" s="163"/>
      <c r="K7" s="174"/>
      <c r="L7" s="164">
        <f t="shared" si="3"/>
        <v>0</v>
      </c>
      <c r="M7" s="164">
        <f t="shared" ref="M7:M13" si="5">MIN(I7,L7)</f>
        <v>0</v>
      </c>
      <c r="N7" s="155" t="str">
        <f t="shared" si="4"/>
        <v/>
      </c>
      <c r="P7" s="159" t="b">
        <f>'【別紙1-3】企業間連携の概要'!CK20</f>
        <v>0</v>
      </c>
      <c r="Q7" s="184" t="str">
        <f t="shared" si="1"/>
        <v>の中小企業該当</v>
      </c>
      <c r="R7" s="184"/>
      <c r="U7" s="221"/>
    </row>
    <row r="8" spans="1:25" ht="18" customHeight="1">
      <c r="A8" s="299"/>
      <c r="B8" s="229"/>
      <c r="C8" s="162"/>
      <c r="D8" s="249"/>
      <c r="E8" s="247"/>
      <c r="F8" s="226" t="str">
        <f t="shared" si="2"/>
        <v/>
      </c>
      <c r="G8" s="163"/>
      <c r="H8" s="201"/>
      <c r="I8" s="164">
        <f t="shared" si="0"/>
        <v>0</v>
      </c>
      <c r="J8" s="163"/>
      <c r="K8" s="174"/>
      <c r="L8" s="164">
        <f t="shared" si="3"/>
        <v>0</v>
      </c>
      <c r="M8" s="164">
        <f t="shared" si="5"/>
        <v>0</v>
      </c>
      <c r="N8" s="155" t="str">
        <f t="shared" si="4"/>
        <v/>
      </c>
      <c r="P8" s="159" t="b">
        <f>'【別紙1-3】企業間連携の概要'!CK21</f>
        <v>0</v>
      </c>
      <c r="Q8" s="184" t="str">
        <f t="shared" si="1"/>
        <v>の中小企業該当</v>
      </c>
      <c r="R8" s="184"/>
      <c r="U8" s="221"/>
    </row>
    <row r="9" spans="1:25" ht="18" customHeight="1">
      <c r="A9" s="299"/>
      <c r="B9" s="229"/>
      <c r="C9" s="162"/>
      <c r="D9" s="249"/>
      <c r="E9" s="247"/>
      <c r="F9" s="226" t="str">
        <f t="shared" si="2"/>
        <v/>
      </c>
      <c r="G9" s="163"/>
      <c r="H9" s="201"/>
      <c r="I9" s="164">
        <f t="shared" si="0"/>
        <v>0</v>
      </c>
      <c r="J9" s="163"/>
      <c r="K9" s="174"/>
      <c r="L9" s="164">
        <f t="shared" si="3"/>
        <v>0</v>
      </c>
      <c r="M9" s="164">
        <f t="shared" si="5"/>
        <v>0</v>
      </c>
      <c r="N9" s="155" t="str">
        <f t="shared" si="4"/>
        <v/>
      </c>
      <c r="P9" s="159" t="b">
        <f>'【別紙1-3】企業間連携の概要'!CK22</f>
        <v>0</v>
      </c>
      <c r="Q9" s="184" t="str">
        <f t="shared" si="1"/>
        <v>の中小企業該当</v>
      </c>
      <c r="R9" s="184"/>
      <c r="U9" s="221"/>
    </row>
    <row r="10" spans="1:25" ht="18" customHeight="1">
      <c r="A10" s="299"/>
      <c r="B10" s="229"/>
      <c r="C10" s="162"/>
      <c r="D10" s="249"/>
      <c r="E10" s="247"/>
      <c r="F10" s="226" t="str">
        <f t="shared" si="2"/>
        <v/>
      </c>
      <c r="G10" s="163"/>
      <c r="H10" s="201"/>
      <c r="I10" s="164">
        <f t="shared" si="0"/>
        <v>0</v>
      </c>
      <c r="J10" s="163"/>
      <c r="K10" s="174"/>
      <c r="L10" s="164">
        <f t="shared" si="3"/>
        <v>0</v>
      </c>
      <c r="M10" s="164">
        <f t="shared" si="5"/>
        <v>0</v>
      </c>
      <c r="N10" s="155" t="str">
        <f t="shared" si="4"/>
        <v/>
      </c>
      <c r="P10" s="159" t="b">
        <f>'【別紙1-3】企業間連携の概要'!CK23</f>
        <v>0</v>
      </c>
      <c r="Q10" s="184" t="str">
        <f t="shared" si="1"/>
        <v>の中小企業該当</v>
      </c>
      <c r="R10" s="184"/>
      <c r="U10" s="221"/>
    </row>
    <row r="11" spans="1:25" ht="18" customHeight="1">
      <c r="A11" s="299"/>
      <c r="B11" s="229"/>
      <c r="C11" s="162"/>
      <c r="D11" s="249"/>
      <c r="E11" s="247"/>
      <c r="F11" s="226" t="str">
        <f t="shared" si="2"/>
        <v/>
      </c>
      <c r="G11" s="163"/>
      <c r="H11" s="201"/>
      <c r="I11" s="164">
        <f t="shared" si="0"/>
        <v>0</v>
      </c>
      <c r="J11" s="163"/>
      <c r="K11" s="174"/>
      <c r="L11" s="164">
        <f t="shared" si="3"/>
        <v>0</v>
      </c>
      <c r="M11" s="164">
        <f t="shared" si="5"/>
        <v>0</v>
      </c>
      <c r="N11" s="155" t="str">
        <f t="shared" si="4"/>
        <v/>
      </c>
      <c r="P11" s="159" t="b">
        <f>'【別紙1-3】企業間連携の概要'!CK24</f>
        <v>0</v>
      </c>
      <c r="Q11" s="184" t="str">
        <f t="shared" si="1"/>
        <v>の中小企業該当</v>
      </c>
      <c r="R11" s="184"/>
      <c r="U11" s="221"/>
    </row>
    <row r="12" spans="1:25" ht="18" customHeight="1">
      <c r="A12" s="299"/>
      <c r="B12" s="229"/>
      <c r="C12" s="162"/>
      <c r="D12" s="249"/>
      <c r="E12" s="247"/>
      <c r="F12" s="226" t="str">
        <f t="shared" si="2"/>
        <v/>
      </c>
      <c r="G12" s="163"/>
      <c r="H12" s="201"/>
      <c r="I12" s="164">
        <f t="shared" si="0"/>
        <v>0</v>
      </c>
      <c r="J12" s="163"/>
      <c r="K12" s="174"/>
      <c r="L12" s="164">
        <f t="shared" si="3"/>
        <v>0</v>
      </c>
      <c r="M12" s="164">
        <f t="shared" si="5"/>
        <v>0</v>
      </c>
      <c r="N12" s="155" t="str">
        <f t="shared" si="4"/>
        <v/>
      </c>
      <c r="P12" s="159" t="b">
        <f>'【別紙1-3】企業間連携の概要'!CK25</f>
        <v>0</v>
      </c>
      <c r="Q12" s="184" t="str">
        <f t="shared" si="1"/>
        <v>の中小企業該当</v>
      </c>
      <c r="R12" s="184"/>
      <c r="U12" s="221"/>
    </row>
    <row r="13" spans="1:25" ht="18" customHeight="1" thickBot="1">
      <c r="A13" s="300"/>
      <c r="B13" s="230"/>
      <c r="C13" s="166"/>
      <c r="D13" s="250"/>
      <c r="E13" s="248"/>
      <c r="F13" s="227" t="str">
        <f t="shared" si="2"/>
        <v/>
      </c>
      <c r="G13" s="167"/>
      <c r="H13" s="202"/>
      <c r="I13" s="168">
        <f t="shared" si="0"/>
        <v>0</v>
      </c>
      <c r="J13" s="167"/>
      <c r="K13" s="175"/>
      <c r="L13" s="168">
        <f t="shared" si="3"/>
        <v>0</v>
      </c>
      <c r="M13" s="168">
        <f t="shared" si="5"/>
        <v>0</v>
      </c>
      <c r="N13" s="168" t="str">
        <f t="shared" si="4"/>
        <v/>
      </c>
      <c r="P13" s="159" t="b">
        <f>'【別紙1-3】企業間連携の概要'!CK26</f>
        <v>0</v>
      </c>
      <c r="Q13" s="184" t="str">
        <f t="shared" si="1"/>
        <v>の中小企業該当</v>
      </c>
      <c r="R13" s="184"/>
      <c r="U13" s="221"/>
    </row>
    <row r="14" spans="1:25" ht="18" customHeight="1" thickTop="1">
      <c r="A14" s="301" t="s">
        <v>434</v>
      </c>
      <c r="B14" s="170"/>
      <c r="C14" s="169"/>
      <c r="D14" s="169"/>
      <c r="E14" s="169"/>
      <c r="F14" s="219"/>
      <c r="G14" s="155">
        <f>SUM(G5:G13)</f>
        <v>0</v>
      </c>
      <c r="H14" s="203">
        <f t="shared" ref="H14:N14" si="6">SUM(H5:H13)</f>
        <v>0</v>
      </c>
      <c r="I14" s="155">
        <f t="shared" si="6"/>
        <v>0</v>
      </c>
      <c r="J14" s="155">
        <f t="shared" si="6"/>
        <v>0</v>
      </c>
      <c r="K14" s="176">
        <f t="shared" si="6"/>
        <v>0</v>
      </c>
      <c r="L14" s="155">
        <f t="shared" si="6"/>
        <v>0</v>
      </c>
      <c r="M14" s="155">
        <f t="shared" si="6"/>
        <v>0</v>
      </c>
      <c r="N14" s="245">
        <f t="shared" si="6"/>
        <v>0</v>
      </c>
      <c r="O14" s="216"/>
      <c r="U14" s="221"/>
    </row>
    <row r="15" spans="1:25">
      <c r="A15" s="298"/>
      <c r="G15" s="1155" t="s">
        <v>595</v>
      </c>
      <c r="H15" s="1155"/>
      <c r="I15" s="1155"/>
      <c r="J15" s="1155"/>
    </row>
    <row r="16" spans="1:25" ht="27" customHeight="1">
      <c r="A16" s="1153" t="s">
        <v>436</v>
      </c>
      <c r="B16" s="1153"/>
      <c r="C16" s="1153"/>
      <c r="D16" s="1153"/>
    </row>
    <row r="17" spans="1:21" ht="54">
      <c r="A17" s="213" t="s">
        <v>461</v>
      </c>
      <c r="B17" s="212" t="s">
        <v>429</v>
      </c>
      <c r="C17" s="213" t="s">
        <v>430</v>
      </c>
      <c r="D17" s="220" t="s">
        <v>460</v>
      </c>
      <c r="E17" s="220" t="s">
        <v>473</v>
      </c>
      <c r="F17" s="218" t="s">
        <v>431</v>
      </c>
      <c r="G17" s="214" t="s">
        <v>432</v>
      </c>
      <c r="H17" s="215" t="s">
        <v>433</v>
      </c>
      <c r="I17" s="213" t="s">
        <v>446</v>
      </c>
      <c r="J17" s="213" t="s">
        <v>447</v>
      </c>
      <c r="K17" s="213" t="s">
        <v>448</v>
      </c>
      <c r="L17" s="213" t="s">
        <v>449</v>
      </c>
      <c r="M17" s="213" t="s">
        <v>450</v>
      </c>
      <c r="N17" s="213" t="s">
        <v>451</v>
      </c>
    </row>
    <row r="18" spans="1:21" ht="18" customHeight="1">
      <c r="A18" s="299"/>
      <c r="B18" s="229"/>
      <c r="C18" s="162"/>
      <c r="D18" s="249"/>
      <c r="E18" s="246"/>
      <c r="F18" s="226" t="str">
        <f>IF(OR($H$2="○",D18="○"),1/2,IF(AND($H$2="",D18="✕"),1/3,""))</f>
        <v/>
      </c>
      <c r="G18" s="163"/>
      <c r="H18" s="201"/>
      <c r="I18" s="164">
        <f t="shared" ref="I18:I26" si="7">G18-H18</f>
        <v>0</v>
      </c>
      <c r="J18" s="163"/>
      <c r="K18" s="174"/>
      <c r="L18" s="164">
        <f>MIN(J18,K18)</f>
        <v>0</v>
      </c>
      <c r="M18" s="164">
        <f>MIN(I18,L18)</f>
        <v>0</v>
      </c>
      <c r="N18" s="155" t="str">
        <f t="shared" ref="N18:N26" si="8">IFERROR(ROUNDDOWN(M18*F18,-3),"")</f>
        <v/>
      </c>
      <c r="P18" s="159" t="b">
        <f>'【別紙1-3】企業間連携の概要'!CK18</f>
        <v>0</v>
      </c>
      <c r="Q18" s="159" t="str">
        <f t="shared" ref="Q18:Q26" si="9">B18&amp;"の中小企業該当"</f>
        <v>の中小企業該当</v>
      </c>
      <c r="U18" s="221"/>
    </row>
    <row r="19" spans="1:21" ht="18" customHeight="1">
      <c r="A19" s="299"/>
      <c r="B19" s="229"/>
      <c r="C19" s="162"/>
      <c r="D19" s="249"/>
      <c r="E19" s="247"/>
      <c r="F19" s="226" t="str">
        <f t="shared" ref="F19:F26" si="10">IF(OR($H$2="○",D19="○"),1/2,IF(AND($H$2="",D19="✕"),1/3,""))</f>
        <v/>
      </c>
      <c r="G19" s="163"/>
      <c r="H19" s="201"/>
      <c r="I19" s="164">
        <f t="shared" si="7"/>
        <v>0</v>
      </c>
      <c r="J19" s="163"/>
      <c r="K19" s="174"/>
      <c r="L19" s="164">
        <f t="shared" ref="L19:L26" si="11">MIN(J19,K19)</f>
        <v>0</v>
      </c>
      <c r="M19" s="164">
        <f>MIN(I19,L19)</f>
        <v>0</v>
      </c>
      <c r="N19" s="155" t="str">
        <f t="shared" si="8"/>
        <v/>
      </c>
      <c r="P19" s="159" t="b">
        <f>'【別紙1-3】企業間連携の概要'!CK19</f>
        <v>0</v>
      </c>
      <c r="Q19" s="159" t="str">
        <f t="shared" si="9"/>
        <v>の中小企業該当</v>
      </c>
      <c r="U19" s="221"/>
    </row>
    <row r="20" spans="1:21" ht="18" customHeight="1">
      <c r="A20" s="299"/>
      <c r="B20" s="229"/>
      <c r="C20" s="162"/>
      <c r="D20" s="249"/>
      <c r="E20" s="247"/>
      <c r="F20" s="226" t="str">
        <f t="shared" si="10"/>
        <v/>
      </c>
      <c r="G20" s="163"/>
      <c r="H20" s="201"/>
      <c r="I20" s="164">
        <f t="shared" si="7"/>
        <v>0</v>
      </c>
      <c r="J20" s="163"/>
      <c r="K20" s="174"/>
      <c r="L20" s="164">
        <f t="shared" si="11"/>
        <v>0</v>
      </c>
      <c r="M20" s="164">
        <f t="shared" ref="M20:M26" si="12">MIN(I20,L20)</f>
        <v>0</v>
      </c>
      <c r="N20" s="155" t="str">
        <f t="shared" si="8"/>
        <v/>
      </c>
      <c r="P20" s="159" t="b">
        <f>'【別紙1-3】企業間連携の概要'!CK20</f>
        <v>0</v>
      </c>
      <c r="Q20" s="159" t="str">
        <f t="shared" si="9"/>
        <v>の中小企業該当</v>
      </c>
      <c r="U20" s="221"/>
    </row>
    <row r="21" spans="1:21" ht="18" customHeight="1">
      <c r="A21" s="299"/>
      <c r="B21" s="229"/>
      <c r="C21" s="162"/>
      <c r="D21" s="249"/>
      <c r="E21" s="247"/>
      <c r="F21" s="226" t="str">
        <f t="shared" si="10"/>
        <v/>
      </c>
      <c r="G21" s="163"/>
      <c r="H21" s="201"/>
      <c r="I21" s="164">
        <f t="shared" si="7"/>
        <v>0</v>
      </c>
      <c r="J21" s="163"/>
      <c r="K21" s="174"/>
      <c r="L21" s="164">
        <f t="shared" si="11"/>
        <v>0</v>
      </c>
      <c r="M21" s="164">
        <f t="shared" si="12"/>
        <v>0</v>
      </c>
      <c r="N21" s="155" t="str">
        <f t="shared" si="8"/>
        <v/>
      </c>
      <c r="P21" s="159" t="b">
        <f>'【別紙1-3】企業間連携の概要'!CK21</f>
        <v>0</v>
      </c>
      <c r="Q21" s="159" t="str">
        <f t="shared" si="9"/>
        <v>の中小企業該当</v>
      </c>
      <c r="U21" s="221"/>
    </row>
    <row r="22" spans="1:21" ht="18" customHeight="1">
      <c r="A22" s="299"/>
      <c r="B22" s="229"/>
      <c r="C22" s="162"/>
      <c r="D22" s="249"/>
      <c r="E22" s="247"/>
      <c r="F22" s="226" t="str">
        <f t="shared" si="10"/>
        <v/>
      </c>
      <c r="G22" s="163"/>
      <c r="H22" s="201"/>
      <c r="I22" s="164">
        <f t="shared" si="7"/>
        <v>0</v>
      </c>
      <c r="J22" s="163"/>
      <c r="K22" s="174"/>
      <c r="L22" s="164">
        <f t="shared" si="11"/>
        <v>0</v>
      </c>
      <c r="M22" s="164">
        <f t="shared" si="12"/>
        <v>0</v>
      </c>
      <c r="N22" s="155" t="str">
        <f t="shared" si="8"/>
        <v/>
      </c>
      <c r="P22" s="159" t="b">
        <f>'【別紙1-3】企業間連携の概要'!CK22</f>
        <v>0</v>
      </c>
      <c r="Q22" s="159" t="str">
        <f t="shared" si="9"/>
        <v>の中小企業該当</v>
      </c>
      <c r="U22" s="221"/>
    </row>
    <row r="23" spans="1:21" ht="18" customHeight="1">
      <c r="A23" s="299"/>
      <c r="B23" s="229"/>
      <c r="C23" s="162"/>
      <c r="D23" s="249"/>
      <c r="E23" s="247"/>
      <c r="F23" s="226" t="str">
        <f t="shared" si="10"/>
        <v/>
      </c>
      <c r="G23" s="163"/>
      <c r="H23" s="201"/>
      <c r="I23" s="164">
        <f t="shared" si="7"/>
        <v>0</v>
      </c>
      <c r="J23" s="163"/>
      <c r="K23" s="174"/>
      <c r="L23" s="164">
        <f t="shared" si="11"/>
        <v>0</v>
      </c>
      <c r="M23" s="164">
        <f t="shared" si="12"/>
        <v>0</v>
      </c>
      <c r="N23" s="155" t="str">
        <f t="shared" si="8"/>
        <v/>
      </c>
      <c r="P23" s="159" t="b">
        <f>'【別紙1-3】企業間連携の概要'!CK23</f>
        <v>0</v>
      </c>
      <c r="Q23" s="159" t="str">
        <f t="shared" si="9"/>
        <v>の中小企業該当</v>
      </c>
      <c r="U23" s="221"/>
    </row>
    <row r="24" spans="1:21" ht="18" customHeight="1">
      <c r="A24" s="299"/>
      <c r="B24" s="229"/>
      <c r="C24" s="162"/>
      <c r="D24" s="249"/>
      <c r="E24" s="247"/>
      <c r="F24" s="226" t="str">
        <f t="shared" si="10"/>
        <v/>
      </c>
      <c r="G24" s="163"/>
      <c r="H24" s="201"/>
      <c r="I24" s="164">
        <f t="shared" si="7"/>
        <v>0</v>
      </c>
      <c r="J24" s="163"/>
      <c r="K24" s="174"/>
      <c r="L24" s="164">
        <f t="shared" si="11"/>
        <v>0</v>
      </c>
      <c r="M24" s="164">
        <f t="shared" si="12"/>
        <v>0</v>
      </c>
      <c r="N24" s="155" t="str">
        <f t="shared" si="8"/>
        <v/>
      </c>
      <c r="P24" s="159" t="b">
        <f>'【別紙1-3】企業間連携の概要'!CK24</f>
        <v>0</v>
      </c>
      <c r="Q24" s="159" t="str">
        <f t="shared" si="9"/>
        <v>の中小企業該当</v>
      </c>
      <c r="U24" s="221"/>
    </row>
    <row r="25" spans="1:21" ht="18" customHeight="1">
      <c r="A25" s="299"/>
      <c r="B25" s="229"/>
      <c r="C25" s="162"/>
      <c r="D25" s="249"/>
      <c r="E25" s="247"/>
      <c r="F25" s="226" t="str">
        <f t="shared" si="10"/>
        <v/>
      </c>
      <c r="G25" s="163"/>
      <c r="H25" s="201"/>
      <c r="I25" s="164">
        <f t="shared" si="7"/>
        <v>0</v>
      </c>
      <c r="J25" s="163"/>
      <c r="K25" s="174"/>
      <c r="L25" s="164">
        <f t="shared" si="11"/>
        <v>0</v>
      </c>
      <c r="M25" s="164">
        <f t="shared" si="12"/>
        <v>0</v>
      </c>
      <c r="N25" s="155" t="str">
        <f t="shared" si="8"/>
        <v/>
      </c>
      <c r="P25" s="159" t="b">
        <f>'【別紙1-3】企業間連携の概要'!CK25</f>
        <v>0</v>
      </c>
      <c r="Q25" s="159" t="str">
        <f t="shared" si="9"/>
        <v>の中小企業該当</v>
      </c>
      <c r="U25" s="221"/>
    </row>
    <row r="26" spans="1:21" ht="18" customHeight="1" thickBot="1">
      <c r="A26" s="300"/>
      <c r="B26" s="229"/>
      <c r="C26" s="166"/>
      <c r="D26" s="250"/>
      <c r="E26" s="248"/>
      <c r="F26" s="227" t="str">
        <f t="shared" si="10"/>
        <v/>
      </c>
      <c r="G26" s="167"/>
      <c r="H26" s="202"/>
      <c r="I26" s="168">
        <f t="shared" si="7"/>
        <v>0</v>
      </c>
      <c r="J26" s="167"/>
      <c r="K26" s="175"/>
      <c r="L26" s="168">
        <f t="shared" si="11"/>
        <v>0</v>
      </c>
      <c r="M26" s="168">
        <f t="shared" si="12"/>
        <v>0</v>
      </c>
      <c r="N26" s="168" t="str">
        <f t="shared" si="8"/>
        <v/>
      </c>
      <c r="P26" s="159" t="b">
        <f>'【別紙1-3】企業間連携の概要'!CK26</f>
        <v>0</v>
      </c>
      <c r="Q26" s="159" t="str">
        <f t="shared" si="9"/>
        <v>の中小企業該当</v>
      </c>
      <c r="U26" s="221"/>
    </row>
    <row r="27" spans="1:21" ht="18" customHeight="1" thickTop="1">
      <c r="A27" s="301" t="s">
        <v>434</v>
      </c>
      <c r="B27" s="170"/>
      <c r="C27" s="169"/>
      <c r="D27" s="169"/>
      <c r="E27" s="169"/>
      <c r="F27" s="219"/>
      <c r="G27" s="155">
        <f>SUM(G18:G26)</f>
        <v>0</v>
      </c>
      <c r="H27" s="203">
        <f>SUM(H18:H26)</f>
        <v>0</v>
      </c>
      <c r="I27" s="155">
        <f t="shared" ref="I27:J27" si="13">SUM(I18:I26)</f>
        <v>0</v>
      </c>
      <c r="J27" s="155">
        <f t="shared" si="13"/>
        <v>0</v>
      </c>
      <c r="K27" s="176">
        <f>SUM(K18:K26)</f>
        <v>0</v>
      </c>
      <c r="L27" s="155">
        <f t="shared" ref="L27:N27" si="14">SUM(L18:L26)</f>
        <v>0</v>
      </c>
      <c r="M27" s="155">
        <f t="shared" si="14"/>
        <v>0</v>
      </c>
      <c r="N27" s="155">
        <f t="shared" si="14"/>
        <v>0</v>
      </c>
      <c r="U27" s="221"/>
    </row>
    <row r="28" spans="1:21">
      <c r="A28" s="298"/>
      <c r="G28" s="1155" t="s">
        <v>595</v>
      </c>
      <c r="H28" s="1155"/>
      <c r="I28" s="1155"/>
      <c r="J28" s="1155"/>
      <c r="K28" s="173"/>
      <c r="L28" s="173"/>
      <c r="M28" s="173"/>
      <c r="N28" s="173"/>
      <c r="U28" s="221"/>
    </row>
    <row r="29" spans="1:21" ht="27" customHeight="1">
      <c r="A29" s="1153" t="s">
        <v>437</v>
      </c>
      <c r="B29" s="1153"/>
      <c r="C29" s="1153"/>
      <c r="D29" s="1153"/>
    </row>
    <row r="30" spans="1:21" ht="54">
      <c r="A30" s="213" t="s">
        <v>461</v>
      </c>
      <c r="B30" s="212" t="s">
        <v>429</v>
      </c>
      <c r="C30" s="213" t="s">
        <v>430</v>
      </c>
      <c r="D30" s="220" t="s">
        <v>460</v>
      </c>
      <c r="E30" s="220"/>
      <c r="F30" s="218" t="s">
        <v>431</v>
      </c>
      <c r="G30" s="214" t="s">
        <v>432</v>
      </c>
      <c r="H30" s="215" t="s">
        <v>433</v>
      </c>
      <c r="I30" s="213" t="s">
        <v>446</v>
      </c>
      <c r="J30" s="213" t="s">
        <v>447</v>
      </c>
      <c r="K30" s="213" t="s">
        <v>448</v>
      </c>
      <c r="L30" s="213" t="s">
        <v>449</v>
      </c>
      <c r="M30" s="213" t="s">
        <v>450</v>
      </c>
      <c r="N30" s="213" t="s">
        <v>451</v>
      </c>
    </row>
    <row r="31" spans="1:21" ht="18" customHeight="1">
      <c r="A31" s="299"/>
      <c r="B31" s="229"/>
      <c r="C31" s="162"/>
      <c r="D31" s="249"/>
      <c r="E31" s="246"/>
      <c r="F31" s="226" t="str">
        <f>IF(OR($H$2="○",D31="○"),1/2,IF(AND($H$2="",D31="✕"),1/3,""))</f>
        <v/>
      </c>
      <c r="G31" s="163"/>
      <c r="H31" s="201"/>
      <c r="I31" s="164">
        <f t="shared" ref="I31:I39" si="15">G31-H31</f>
        <v>0</v>
      </c>
      <c r="J31" s="163"/>
      <c r="K31" s="174"/>
      <c r="L31" s="164">
        <f>MIN(J31,K31)</f>
        <v>0</v>
      </c>
      <c r="M31" s="164">
        <f>MIN(I31,L31)</f>
        <v>0</v>
      </c>
      <c r="N31" s="164" t="str">
        <f t="shared" ref="N31:N39" si="16">IFERROR(ROUNDDOWN(M31*F31,-3),"")</f>
        <v/>
      </c>
      <c r="P31" s="159" t="b">
        <f>'【別紙1-3】企業間連携の概要'!CK18</f>
        <v>0</v>
      </c>
      <c r="Q31" s="159" t="str">
        <f t="shared" ref="Q31:Q39" si="17">B31&amp;"の中小企業該当"</f>
        <v>の中小企業該当</v>
      </c>
      <c r="U31" s="221"/>
    </row>
    <row r="32" spans="1:21" ht="18" customHeight="1">
      <c r="A32" s="299"/>
      <c r="B32" s="229"/>
      <c r="C32" s="162"/>
      <c r="D32" s="249"/>
      <c r="E32" s="247"/>
      <c r="F32" s="226" t="str">
        <f t="shared" ref="F32:F39" si="18">IF(OR($H$2="○",D32="○"),1/2,IF(AND($H$2="",D32="✕"),1/3,""))</f>
        <v/>
      </c>
      <c r="G32" s="163"/>
      <c r="H32" s="201"/>
      <c r="I32" s="164">
        <f t="shared" si="15"/>
        <v>0</v>
      </c>
      <c r="J32" s="163"/>
      <c r="K32" s="174"/>
      <c r="L32" s="164">
        <f t="shared" ref="L32:L39" si="19">MIN(J32,K32)</f>
        <v>0</v>
      </c>
      <c r="M32" s="164">
        <f>MIN(I32,L32)</f>
        <v>0</v>
      </c>
      <c r="N32" s="164" t="str">
        <f t="shared" si="16"/>
        <v/>
      </c>
      <c r="P32" s="159" t="b">
        <f>'【別紙1-3】企業間連携の概要'!CK19</f>
        <v>0</v>
      </c>
      <c r="Q32" s="159" t="str">
        <f t="shared" si="17"/>
        <v>の中小企業該当</v>
      </c>
      <c r="U32" s="221"/>
    </row>
    <row r="33" spans="1:21" ht="18" customHeight="1">
      <c r="A33" s="299"/>
      <c r="B33" s="229"/>
      <c r="C33" s="162"/>
      <c r="D33" s="249"/>
      <c r="E33" s="247"/>
      <c r="F33" s="226" t="str">
        <f t="shared" si="18"/>
        <v/>
      </c>
      <c r="G33" s="163"/>
      <c r="H33" s="201"/>
      <c r="I33" s="164">
        <f t="shared" si="15"/>
        <v>0</v>
      </c>
      <c r="J33" s="163"/>
      <c r="K33" s="174"/>
      <c r="L33" s="164">
        <f t="shared" si="19"/>
        <v>0</v>
      </c>
      <c r="M33" s="164">
        <f t="shared" ref="M33:M39" si="20">MIN(I33,L33)</f>
        <v>0</v>
      </c>
      <c r="N33" s="164" t="str">
        <f t="shared" si="16"/>
        <v/>
      </c>
      <c r="P33" s="159" t="b">
        <f>'【別紙1-3】企業間連携の概要'!CK20</f>
        <v>0</v>
      </c>
      <c r="Q33" s="159" t="str">
        <f t="shared" si="17"/>
        <v>の中小企業該当</v>
      </c>
      <c r="U33" s="221"/>
    </row>
    <row r="34" spans="1:21" ht="18" customHeight="1">
      <c r="A34" s="299"/>
      <c r="B34" s="229"/>
      <c r="C34" s="162" t="str">
        <f>IFERROR(IF(VLOOKUP(B34,'【別紙1-3】企業間連携の概要'!$CJ$18:$CL$26,2,0),"○",""),"")</f>
        <v/>
      </c>
      <c r="D34" s="249"/>
      <c r="E34" s="247"/>
      <c r="F34" s="226" t="str">
        <f t="shared" si="18"/>
        <v/>
      </c>
      <c r="G34" s="163"/>
      <c r="H34" s="201"/>
      <c r="I34" s="164">
        <f t="shared" si="15"/>
        <v>0</v>
      </c>
      <c r="J34" s="163"/>
      <c r="K34" s="174"/>
      <c r="L34" s="164">
        <f t="shared" si="19"/>
        <v>0</v>
      </c>
      <c r="M34" s="164">
        <f t="shared" si="20"/>
        <v>0</v>
      </c>
      <c r="N34" s="164" t="str">
        <f t="shared" si="16"/>
        <v/>
      </c>
      <c r="P34" s="159" t="b">
        <f>'【別紙1-3】企業間連携の概要'!CK21</f>
        <v>0</v>
      </c>
      <c r="Q34" s="159" t="str">
        <f t="shared" si="17"/>
        <v>の中小企業該当</v>
      </c>
      <c r="U34" s="221"/>
    </row>
    <row r="35" spans="1:21" ht="18" customHeight="1">
      <c r="A35" s="299"/>
      <c r="B35" s="229"/>
      <c r="C35" s="162" t="str">
        <f>IFERROR(IF(VLOOKUP(B35,'【別紙1-3】企業間連携の概要'!$CJ$18:$CL$26,2,0),"○",""),"")</f>
        <v/>
      </c>
      <c r="D35" s="249"/>
      <c r="E35" s="247"/>
      <c r="F35" s="226" t="str">
        <f t="shared" si="18"/>
        <v/>
      </c>
      <c r="G35" s="163"/>
      <c r="H35" s="201"/>
      <c r="I35" s="164">
        <f t="shared" si="15"/>
        <v>0</v>
      </c>
      <c r="J35" s="163"/>
      <c r="K35" s="174"/>
      <c r="L35" s="164">
        <f>MIN(J35,K35)</f>
        <v>0</v>
      </c>
      <c r="M35" s="164">
        <f t="shared" si="20"/>
        <v>0</v>
      </c>
      <c r="N35" s="164" t="str">
        <f t="shared" si="16"/>
        <v/>
      </c>
      <c r="P35" s="159" t="b">
        <f>'【別紙1-3】企業間連携の概要'!CK22</f>
        <v>0</v>
      </c>
      <c r="Q35" s="159" t="str">
        <f t="shared" si="17"/>
        <v>の中小企業該当</v>
      </c>
      <c r="U35" s="221"/>
    </row>
    <row r="36" spans="1:21" ht="18" customHeight="1">
      <c r="A36" s="299"/>
      <c r="B36" s="229"/>
      <c r="C36" s="162" t="str">
        <f>IFERROR(IF(VLOOKUP(B36,'【別紙1-3】企業間連携の概要'!$CJ$18:$CL$26,2,0),"○",""),"")</f>
        <v/>
      </c>
      <c r="D36" s="249"/>
      <c r="E36" s="247"/>
      <c r="F36" s="226" t="str">
        <f t="shared" si="18"/>
        <v/>
      </c>
      <c r="G36" s="163"/>
      <c r="H36" s="201"/>
      <c r="I36" s="164">
        <f t="shared" si="15"/>
        <v>0</v>
      </c>
      <c r="J36" s="163"/>
      <c r="K36" s="174"/>
      <c r="L36" s="164">
        <f>MIN(J36,K36)</f>
        <v>0</v>
      </c>
      <c r="M36" s="164">
        <f t="shared" si="20"/>
        <v>0</v>
      </c>
      <c r="N36" s="164" t="str">
        <f t="shared" si="16"/>
        <v/>
      </c>
      <c r="P36" s="159" t="b">
        <f>'【別紙1-3】企業間連携の概要'!CK23</f>
        <v>0</v>
      </c>
      <c r="Q36" s="159" t="str">
        <f t="shared" si="17"/>
        <v>の中小企業該当</v>
      </c>
      <c r="U36" s="221"/>
    </row>
    <row r="37" spans="1:21" ht="18" customHeight="1">
      <c r="A37" s="299"/>
      <c r="B37" s="229"/>
      <c r="C37" s="162" t="str">
        <f>IFERROR(IF(VLOOKUP(B37,'【別紙1-3】企業間連携の概要'!$CJ$18:$CL$26,2,0),"○",""),"")</f>
        <v/>
      </c>
      <c r="D37" s="249"/>
      <c r="E37" s="247"/>
      <c r="F37" s="226" t="str">
        <f t="shared" si="18"/>
        <v/>
      </c>
      <c r="G37" s="163"/>
      <c r="H37" s="201"/>
      <c r="I37" s="164">
        <f t="shared" si="15"/>
        <v>0</v>
      </c>
      <c r="J37" s="163"/>
      <c r="K37" s="174"/>
      <c r="L37" s="164">
        <f t="shared" ref="L37" si="21">MIN(J37,K37)</f>
        <v>0</v>
      </c>
      <c r="M37" s="164">
        <f t="shared" si="20"/>
        <v>0</v>
      </c>
      <c r="N37" s="164" t="str">
        <f t="shared" si="16"/>
        <v/>
      </c>
      <c r="P37" s="159" t="b">
        <f>'【別紙1-3】企業間連携の概要'!CK24</f>
        <v>0</v>
      </c>
      <c r="Q37" s="159" t="str">
        <f t="shared" si="17"/>
        <v>の中小企業該当</v>
      </c>
      <c r="U37" s="221"/>
    </row>
    <row r="38" spans="1:21" ht="18" customHeight="1">
      <c r="A38" s="299"/>
      <c r="B38" s="229"/>
      <c r="C38" s="162" t="str">
        <f>IFERROR(IF(VLOOKUP(B38,'【別紙1-3】企業間連携の概要'!$CJ$18:$CL$26,2,0),"○",""),"")</f>
        <v/>
      </c>
      <c r="D38" s="249"/>
      <c r="E38" s="247"/>
      <c r="F38" s="226" t="str">
        <f t="shared" si="18"/>
        <v/>
      </c>
      <c r="G38" s="163"/>
      <c r="H38" s="201"/>
      <c r="I38" s="164">
        <f t="shared" si="15"/>
        <v>0</v>
      </c>
      <c r="J38" s="163"/>
      <c r="K38" s="174"/>
      <c r="L38" s="164">
        <f t="shared" si="19"/>
        <v>0</v>
      </c>
      <c r="M38" s="164">
        <f t="shared" si="20"/>
        <v>0</v>
      </c>
      <c r="N38" s="164" t="str">
        <f t="shared" si="16"/>
        <v/>
      </c>
      <c r="P38" s="159" t="b">
        <f>'【別紙1-3】企業間連携の概要'!CK25</f>
        <v>0</v>
      </c>
      <c r="Q38" s="159" t="str">
        <f t="shared" si="17"/>
        <v>の中小企業該当</v>
      </c>
      <c r="U38" s="221"/>
    </row>
    <row r="39" spans="1:21" ht="18" customHeight="1" thickBot="1">
      <c r="A39" s="300"/>
      <c r="B39" s="230"/>
      <c r="C39" s="166" t="str">
        <f>IFERROR(IF(VLOOKUP(B39,'【別紙1-3】企業間連携の概要'!$CJ$18:$CL$26,2,0),"○",""),"")</f>
        <v/>
      </c>
      <c r="D39" s="250"/>
      <c r="E39" s="248"/>
      <c r="F39" s="227" t="str">
        <f t="shared" si="18"/>
        <v/>
      </c>
      <c r="G39" s="167"/>
      <c r="H39" s="202"/>
      <c r="I39" s="168">
        <f t="shared" si="15"/>
        <v>0</v>
      </c>
      <c r="J39" s="167"/>
      <c r="K39" s="175"/>
      <c r="L39" s="168">
        <f t="shared" si="19"/>
        <v>0</v>
      </c>
      <c r="M39" s="168">
        <f t="shared" si="20"/>
        <v>0</v>
      </c>
      <c r="N39" s="168" t="str">
        <f t="shared" si="16"/>
        <v/>
      </c>
      <c r="P39" s="159" t="b">
        <f>'【別紙1-3】企業間連携の概要'!CK26</f>
        <v>0</v>
      </c>
      <c r="Q39" s="159" t="str">
        <f t="shared" si="17"/>
        <v>の中小企業該当</v>
      </c>
      <c r="U39" s="221"/>
    </row>
    <row r="40" spans="1:21" ht="18" customHeight="1" thickTop="1">
      <c r="A40" s="301" t="s">
        <v>434</v>
      </c>
      <c r="B40" s="170"/>
      <c r="C40" s="169"/>
      <c r="D40" s="169"/>
      <c r="E40" s="169"/>
      <c r="F40" s="219"/>
      <c r="G40" s="155">
        <f>SUM(G31:G39)</f>
        <v>0</v>
      </c>
      <c r="H40" s="203">
        <f t="shared" ref="H40:J40" si="22">SUM(H31:H39)</f>
        <v>0</v>
      </c>
      <c r="I40" s="155">
        <f t="shared" si="22"/>
        <v>0</v>
      </c>
      <c r="J40" s="155">
        <f t="shared" si="22"/>
        <v>0</v>
      </c>
      <c r="K40" s="176">
        <f>SUM(K31:K39)</f>
        <v>0</v>
      </c>
      <c r="L40" s="155">
        <f t="shared" ref="L40:N40" si="23">SUM(L31:L39)</f>
        <v>0</v>
      </c>
      <c r="M40" s="155">
        <f t="shared" si="23"/>
        <v>0</v>
      </c>
      <c r="N40" s="155">
        <f t="shared" si="23"/>
        <v>0</v>
      </c>
      <c r="U40" s="221"/>
    </row>
    <row r="41" spans="1:21">
      <c r="A41" s="298"/>
      <c r="G41" s="1155" t="s">
        <v>595</v>
      </c>
      <c r="H41" s="1155"/>
      <c r="I41" s="1155"/>
      <c r="J41" s="1155"/>
      <c r="K41" s="172"/>
      <c r="L41" s="172"/>
      <c r="M41" s="172"/>
      <c r="N41" s="172"/>
    </row>
    <row r="42" spans="1:21" ht="54" customHeight="1">
      <c r="A42" s="1153" t="s">
        <v>438</v>
      </c>
      <c r="B42" s="1153"/>
      <c r="C42" s="1153"/>
      <c r="D42" s="1153"/>
      <c r="E42" s="1153"/>
      <c r="F42" s="1153"/>
      <c r="G42" s="1153"/>
    </row>
    <row r="43" spans="1:21" ht="56.25" customHeight="1">
      <c r="A43" s="213" t="s">
        <v>461</v>
      </c>
      <c r="B43" s="212" t="s">
        <v>429</v>
      </c>
      <c r="C43" s="213" t="s">
        <v>430</v>
      </c>
      <c r="D43" s="220" t="s">
        <v>460</v>
      </c>
      <c r="E43" s="220"/>
      <c r="F43" s="218" t="s">
        <v>431</v>
      </c>
      <c r="G43" s="214" t="s">
        <v>432</v>
      </c>
      <c r="H43" s="215" t="s">
        <v>433</v>
      </c>
      <c r="I43" s="213" t="s">
        <v>446</v>
      </c>
      <c r="J43" s="213" t="s">
        <v>447</v>
      </c>
      <c r="K43" s="213" t="s">
        <v>448</v>
      </c>
      <c r="L43" s="213" t="s">
        <v>449</v>
      </c>
      <c r="M43" s="213" t="s">
        <v>450</v>
      </c>
      <c r="N43" s="213" t="s">
        <v>451</v>
      </c>
    </row>
    <row r="44" spans="1:21" ht="18" customHeight="1">
      <c r="A44" s="299"/>
      <c r="B44" s="229"/>
      <c r="C44" s="162"/>
      <c r="D44" s="249"/>
      <c r="E44" s="246"/>
      <c r="F44" s="226" t="str">
        <f>IF(OR($H$2="○",D44="○"),1/2,IF(AND($H$2="",D44="✕"),1/3,""))</f>
        <v/>
      </c>
      <c r="G44" s="164" t="str">
        <f>IF($A44="","",SUMIF($A$5:$A$39,$A44,G$5:G$39))</f>
        <v/>
      </c>
      <c r="H44" s="206" t="str">
        <f>IF($A44="","",SUMIF($A$5:$A$39,$A44,H$5:H$39))</f>
        <v/>
      </c>
      <c r="I44" s="164" t="str">
        <f>IF($A44="","",SUMIF($A$5:$A$39,$A44,I$5:I$39))</f>
        <v/>
      </c>
      <c r="J44" s="164" t="str">
        <f>IF($A44="","",SUMIF($A$5:$A$39,$A44,J$5:J$39))</f>
        <v/>
      </c>
      <c r="K44" s="253"/>
      <c r="L44" s="164" t="str">
        <f>IF($A44="","",SUMIF($A$5:$A$39,$A44,L$5:L$39))</f>
        <v/>
      </c>
      <c r="M44" s="164" t="str">
        <f>IF($A44="","",SUMIF($A$5:$A$39,$A44,M$5:M$39))</f>
        <v/>
      </c>
      <c r="N44" s="164" t="str">
        <f>IF($A44="","",SUMIF($A$5:$A$39,$A44,N$5:N$39))</f>
        <v/>
      </c>
      <c r="P44" s="159" t="b">
        <f>'【別紙1-3】企業間連携の概要'!CK18</f>
        <v>0</v>
      </c>
      <c r="Q44" s="159" t="str">
        <f t="shared" ref="Q44:Q52" si="24">B44&amp;"の中小企業該当"</f>
        <v>の中小企業該当</v>
      </c>
      <c r="U44" s="221"/>
    </row>
    <row r="45" spans="1:21" ht="18" customHeight="1">
      <c r="A45" s="299"/>
      <c r="B45" s="229"/>
      <c r="C45" s="162"/>
      <c r="D45" s="249"/>
      <c r="E45" s="247"/>
      <c r="F45" s="226" t="str">
        <f t="shared" ref="F45:F52" si="25">IF(OR($H$2="○",D45="○"),1/2,IF(AND($H$2="",D45="✕"),1/3,""))</f>
        <v/>
      </c>
      <c r="G45" s="164" t="str">
        <f t="shared" ref="G45:J52" si="26">IF($A45="","",SUMIF($A$5:$A$39,$A45,G$5:G$39))</f>
        <v/>
      </c>
      <c r="H45" s="206" t="str">
        <f t="shared" si="26"/>
        <v/>
      </c>
      <c r="I45" s="164" t="str">
        <f t="shared" si="26"/>
        <v/>
      </c>
      <c r="J45" s="164" t="str">
        <f t="shared" si="26"/>
        <v/>
      </c>
      <c r="K45" s="253"/>
      <c r="L45" s="164" t="str">
        <f t="shared" ref="L45:N52" si="27">IF($A45="","",SUMIF($A$5:$A$39,$A45,L$5:L$39))</f>
        <v/>
      </c>
      <c r="M45" s="164" t="str">
        <f t="shared" si="27"/>
        <v/>
      </c>
      <c r="N45" s="164" t="str">
        <f t="shared" si="27"/>
        <v/>
      </c>
      <c r="P45" s="159" t="b">
        <f>'【別紙1-3】企業間連携の概要'!CK19</f>
        <v>0</v>
      </c>
      <c r="Q45" s="159" t="str">
        <f t="shared" si="24"/>
        <v>の中小企業該当</v>
      </c>
      <c r="U45" s="221"/>
    </row>
    <row r="46" spans="1:21" ht="18" customHeight="1">
      <c r="A46" s="299"/>
      <c r="B46" s="229"/>
      <c r="C46" s="162"/>
      <c r="D46" s="249"/>
      <c r="E46" s="247"/>
      <c r="F46" s="226" t="str">
        <f t="shared" si="25"/>
        <v/>
      </c>
      <c r="G46" s="164" t="str">
        <f t="shared" si="26"/>
        <v/>
      </c>
      <c r="H46" s="206" t="str">
        <f t="shared" si="26"/>
        <v/>
      </c>
      <c r="I46" s="164" t="str">
        <f t="shared" si="26"/>
        <v/>
      </c>
      <c r="J46" s="164" t="str">
        <f t="shared" si="26"/>
        <v/>
      </c>
      <c r="K46" s="253"/>
      <c r="L46" s="164" t="str">
        <f t="shared" si="27"/>
        <v/>
      </c>
      <c r="M46" s="164" t="str">
        <f t="shared" si="27"/>
        <v/>
      </c>
      <c r="N46" s="164" t="str">
        <f t="shared" si="27"/>
        <v/>
      </c>
      <c r="P46" s="159" t="b">
        <f>'【別紙1-3】企業間連携の概要'!CK20</f>
        <v>0</v>
      </c>
      <c r="Q46" s="159" t="str">
        <f t="shared" si="24"/>
        <v>の中小企業該当</v>
      </c>
      <c r="U46" s="221"/>
    </row>
    <row r="47" spans="1:21" ht="18" customHeight="1">
      <c r="A47" s="299"/>
      <c r="B47" s="229" t="str">
        <f>IF(OR('【別紙1-3】企業間連携の概要'!AM21="", '【別紙1-3】企業間連携の概要'!AM21=0), "",'【別紙1-3】企業間連携の概要'!AM21)</f>
        <v/>
      </c>
      <c r="C47" s="162"/>
      <c r="D47" s="249"/>
      <c r="E47" s="247"/>
      <c r="F47" s="226" t="str">
        <f t="shared" si="25"/>
        <v/>
      </c>
      <c r="G47" s="164" t="str">
        <f t="shared" si="26"/>
        <v/>
      </c>
      <c r="H47" s="206" t="str">
        <f t="shared" si="26"/>
        <v/>
      </c>
      <c r="I47" s="164" t="str">
        <f t="shared" si="26"/>
        <v/>
      </c>
      <c r="J47" s="164" t="str">
        <f t="shared" si="26"/>
        <v/>
      </c>
      <c r="K47" s="253"/>
      <c r="L47" s="164" t="str">
        <f t="shared" si="27"/>
        <v/>
      </c>
      <c r="M47" s="164" t="str">
        <f t="shared" si="27"/>
        <v/>
      </c>
      <c r="N47" s="164" t="str">
        <f t="shared" si="27"/>
        <v/>
      </c>
      <c r="P47" s="159" t="b">
        <f>'【別紙1-3】企業間連携の概要'!CK21</f>
        <v>0</v>
      </c>
      <c r="Q47" s="159" t="str">
        <f t="shared" si="24"/>
        <v>の中小企業該当</v>
      </c>
      <c r="U47" s="221"/>
    </row>
    <row r="48" spans="1:21" ht="18" customHeight="1">
      <c r="A48" s="299"/>
      <c r="B48" s="229" t="str">
        <f>IF(OR('【別紙1-3】企業間連携の概要'!AM22="", '【別紙1-3】企業間連携の概要'!AM22=0), "",'【別紙1-3】企業間連携の概要'!AM22)</f>
        <v/>
      </c>
      <c r="C48" s="162"/>
      <c r="D48" s="249"/>
      <c r="E48" s="247"/>
      <c r="F48" s="226" t="str">
        <f t="shared" si="25"/>
        <v/>
      </c>
      <c r="G48" s="164" t="str">
        <f t="shared" si="26"/>
        <v/>
      </c>
      <c r="H48" s="206" t="str">
        <f t="shared" si="26"/>
        <v/>
      </c>
      <c r="I48" s="164" t="str">
        <f t="shared" si="26"/>
        <v/>
      </c>
      <c r="J48" s="164" t="str">
        <f t="shared" si="26"/>
        <v/>
      </c>
      <c r="K48" s="253"/>
      <c r="L48" s="164" t="str">
        <f t="shared" si="27"/>
        <v/>
      </c>
      <c r="M48" s="164" t="str">
        <f t="shared" si="27"/>
        <v/>
      </c>
      <c r="N48" s="164" t="str">
        <f t="shared" si="27"/>
        <v/>
      </c>
      <c r="P48" s="159" t="b">
        <f>'【別紙1-3】企業間連携の概要'!CK22</f>
        <v>0</v>
      </c>
      <c r="Q48" s="159" t="str">
        <f t="shared" si="24"/>
        <v>の中小企業該当</v>
      </c>
      <c r="U48" s="221"/>
    </row>
    <row r="49" spans="1:21" ht="18" customHeight="1">
      <c r="A49" s="299"/>
      <c r="B49" s="229" t="str">
        <f>IF(OR('【別紙1-3】企業間連携の概要'!AM23="", '【別紙1-3】企業間連携の概要'!AM23=0), "",'【別紙1-3】企業間連携の概要'!AM23)</f>
        <v/>
      </c>
      <c r="C49" s="162"/>
      <c r="D49" s="249"/>
      <c r="E49" s="247"/>
      <c r="F49" s="226" t="str">
        <f t="shared" si="25"/>
        <v/>
      </c>
      <c r="G49" s="164" t="str">
        <f t="shared" si="26"/>
        <v/>
      </c>
      <c r="H49" s="206" t="str">
        <f t="shared" si="26"/>
        <v/>
      </c>
      <c r="I49" s="164" t="str">
        <f t="shared" si="26"/>
        <v/>
      </c>
      <c r="J49" s="164" t="str">
        <f t="shared" si="26"/>
        <v/>
      </c>
      <c r="K49" s="253"/>
      <c r="L49" s="164" t="str">
        <f t="shared" si="27"/>
        <v/>
      </c>
      <c r="M49" s="164" t="str">
        <f t="shared" si="27"/>
        <v/>
      </c>
      <c r="N49" s="164" t="str">
        <f t="shared" si="27"/>
        <v/>
      </c>
      <c r="P49" s="159" t="b">
        <f>'【別紙1-3】企業間連携の概要'!CK23</f>
        <v>0</v>
      </c>
      <c r="Q49" s="159" t="str">
        <f t="shared" si="24"/>
        <v>の中小企業該当</v>
      </c>
      <c r="U49" s="221"/>
    </row>
    <row r="50" spans="1:21" ht="18" customHeight="1">
      <c r="A50" s="299"/>
      <c r="B50" s="229" t="str">
        <f>IF(OR('【別紙1-3】企業間連携の概要'!AM24="", '【別紙1-3】企業間連携の概要'!AM24=0), "",'【別紙1-3】企業間連携の概要'!AM24)</f>
        <v/>
      </c>
      <c r="C50" s="162"/>
      <c r="D50" s="249"/>
      <c r="E50" s="247"/>
      <c r="F50" s="226" t="str">
        <f t="shared" si="25"/>
        <v/>
      </c>
      <c r="G50" s="164" t="str">
        <f t="shared" si="26"/>
        <v/>
      </c>
      <c r="H50" s="206" t="str">
        <f t="shared" si="26"/>
        <v/>
      </c>
      <c r="I50" s="164" t="str">
        <f t="shared" si="26"/>
        <v/>
      </c>
      <c r="J50" s="164" t="str">
        <f t="shared" si="26"/>
        <v/>
      </c>
      <c r="K50" s="253"/>
      <c r="L50" s="164" t="str">
        <f t="shared" si="27"/>
        <v/>
      </c>
      <c r="M50" s="164" t="str">
        <f t="shared" si="27"/>
        <v/>
      </c>
      <c r="N50" s="164" t="str">
        <f t="shared" si="27"/>
        <v/>
      </c>
      <c r="P50" s="159" t="b">
        <f>'【別紙1-3】企業間連携の概要'!CK24</f>
        <v>0</v>
      </c>
      <c r="Q50" s="159" t="str">
        <f t="shared" si="24"/>
        <v>の中小企業該当</v>
      </c>
      <c r="U50" s="221"/>
    </row>
    <row r="51" spans="1:21" ht="18" customHeight="1">
      <c r="A51" s="299"/>
      <c r="B51" s="229" t="str">
        <f>IF(OR('【別紙1-3】企業間連携の概要'!AM25="", '【別紙1-3】企業間連携の概要'!AM25=0), "",'【別紙1-3】企業間連携の概要'!AM25)</f>
        <v/>
      </c>
      <c r="C51" s="162"/>
      <c r="D51" s="249"/>
      <c r="E51" s="247"/>
      <c r="F51" s="226" t="str">
        <f t="shared" si="25"/>
        <v/>
      </c>
      <c r="G51" s="164" t="str">
        <f t="shared" si="26"/>
        <v/>
      </c>
      <c r="H51" s="206" t="str">
        <f t="shared" si="26"/>
        <v/>
      </c>
      <c r="I51" s="164" t="str">
        <f t="shared" si="26"/>
        <v/>
      </c>
      <c r="J51" s="164" t="str">
        <f t="shared" si="26"/>
        <v/>
      </c>
      <c r="K51" s="253"/>
      <c r="L51" s="164" t="str">
        <f t="shared" si="27"/>
        <v/>
      </c>
      <c r="M51" s="164" t="str">
        <f t="shared" si="27"/>
        <v/>
      </c>
      <c r="N51" s="164" t="str">
        <f t="shared" si="27"/>
        <v/>
      </c>
      <c r="P51" s="159" t="b">
        <f>'【別紙1-3】企業間連携の概要'!CK25</f>
        <v>0</v>
      </c>
      <c r="Q51" s="159" t="str">
        <f t="shared" si="24"/>
        <v>の中小企業該当</v>
      </c>
      <c r="U51" s="221"/>
    </row>
    <row r="52" spans="1:21" ht="18" customHeight="1" thickBot="1">
      <c r="A52" s="300"/>
      <c r="B52" s="230" t="str">
        <f>IF(OR('【別紙1-3】企業間連携の概要'!AM26="", '【別紙1-3】企業間連携の概要'!AM26=0), "",'【別紙1-3】企業間連携の概要'!AM26)</f>
        <v/>
      </c>
      <c r="C52" s="166"/>
      <c r="D52" s="250"/>
      <c r="E52" s="248"/>
      <c r="F52" s="227" t="str">
        <f t="shared" si="25"/>
        <v/>
      </c>
      <c r="G52" s="168" t="str">
        <f t="shared" si="26"/>
        <v/>
      </c>
      <c r="H52" s="207" t="str">
        <f t="shared" si="26"/>
        <v/>
      </c>
      <c r="I52" s="168" t="str">
        <f t="shared" si="26"/>
        <v/>
      </c>
      <c r="J52" s="168" t="str">
        <f t="shared" si="26"/>
        <v/>
      </c>
      <c r="K52" s="254"/>
      <c r="L52" s="168" t="str">
        <f t="shared" si="27"/>
        <v/>
      </c>
      <c r="M52" s="168" t="str">
        <f t="shared" si="27"/>
        <v/>
      </c>
      <c r="N52" s="168" t="str">
        <f t="shared" si="27"/>
        <v/>
      </c>
      <c r="P52" s="159" t="b">
        <f>'【別紙1-3】企業間連携の概要'!CK26</f>
        <v>0</v>
      </c>
      <c r="Q52" s="159" t="str">
        <f t="shared" si="24"/>
        <v>の中小企業該当</v>
      </c>
      <c r="U52" s="221"/>
    </row>
    <row r="53" spans="1:21" ht="18" customHeight="1" thickTop="1">
      <c r="A53" s="301" t="s">
        <v>434</v>
      </c>
      <c r="B53" s="170"/>
      <c r="C53" s="169"/>
      <c r="D53" s="169"/>
      <c r="E53" s="169"/>
      <c r="F53" s="219"/>
      <c r="G53" s="186">
        <f t="shared" ref="G53:N53" si="28">SUM(G44:G52)</f>
        <v>0</v>
      </c>
      <c r="H53" s="208">
        <f t="shared" si="28"/>
        <v>0</v>
      </c>
      <c r="I53" s="186">
        <f t="shared" si="28"/>
        <v>0</v>
      </c>
      <c r="J53" s="186">
        <f t="shared" si="28"/>
        <v>0</v>
      </c>
      <c r="K53" s="176">
        <f t="shared" si="28"/>
        <v>0</v>
      </c>
      <c r="L53" s="186">
        <f t="shared" si="28"/>
        <v>0</v>
      </c>
      <c r="M53" s="186">
        <f t="shared" si="28"/>
        <v>0</v>
      </c>
      <c r="N53" s="155">
        <f t="shared" si="28"/>
        <v>0</v>
      </c>
      <c r="U53" s="221"/>
    </row>
    <row r="54" spans="1:21">
      <c r="N54" s="171"/>
    </row>
  </sheetData>
  <sheetProtection algorithmName="SHA-512" hashValue="oNbZNCSr1WADHGI3IaDfawYaN22RhvcsnfvZ+KWPPwlvK69lctykiHnhvVG2YE/YrfVvmkoEgWS/XYGpqnvONg==" saltValue="wFF6gIjy1kuPcl+82Qediw==" spinCount="100000" sheet="1" objects="1" scenarios="1"/>
  <mergeCells count="9">
    <mergeCell ref="A42:G42"/>
    <mergeCell ref="A1:N1"/>
    <mergeCell ref="D2:F2"/>
    <mergeCell ref="G15:J15"/>
    <mergeCell ref="G28:J28"/>
    <mergeCell ref="G41:J41"/>
    <mergeCell ref="A3:D3"/>
    <mergeCell ref="A16:D16"/>
    <mergeCell ref="A29:D29"/>
  </mergeCells>
  <phoneticPr fontId="76"/>
  <dataValidations count="3">
    <dataValidation type="list" allowBlank="1" showInputMessage="1" showErrorMessage="1" sqref="D5:D13 D31:D39 D18:D26 D44:D52" xr:uid="{2E55496C-FE4E-45BD-8067-EB837060C19A}">
      <formula1>"○,✕"</formula1>
    </dataValidation>
    <dataValidation operator="lessThanOrEqual" allowBlank="1" showInputMessage="1" showErrorMessage="1" sqref="N5:N13 N18:N26" xr:uid="{8111A33E-BA67-48F0-9ACB-3CB4533ADC08}"/>
    <dataValidation type="decimal" operator="lessThanOrEqual" allowBlank="1" showInputMessage="1" showErrorMessage="1" errorTitle="上限額" error="R5年度の補助金上限額は2億円です。" sqref="N41 N28" xr:uid="{F4AD769F-3708-4E76-9B02-9664263470F4}">
      <formula1>200000000</formula1>
    </dataValidation>
  </dataValidations>
  <pageMargins left="0.70866141732283472" right="0.70866141732283472" top="0.15748031496062992" bottom="0.15748031496062992" header="0.31496062992125984" footer="0.31496062992125984"/>
  <pageSetup paperSize="8" scale="82" fitToWidth="0"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3E77-DE01-44DF-8CD0-78F89DE50442}">
  <dimension ref="A1:K96"/>
  <sheetViews>
    <sheetView workbookViewId="0"/>
  </sheetViews>
  <sheetFormatPr defaultRowHeight="14.25"/>
  <cols>
    <col min="1" max="1" width="1.125" style="1" customWidth="1"/>
    <col min="2" max="2" width="6.75" style="3" customWidth="1"/>
    <col min="3" max="4" width="5.625" style="4" customWidth="1"/>
    <col min="5" max="10" width="4.625" style="4" customWidth="1"/>
    <col min="11" max="11" width="40.625" style="16" customWidth="1"/>
    <col min="12" max="16384" width="9" style="2"/>
  </cols>
  <sheetData>
    <row r="1" spans="1:11" ht="23.1" customHeight="1">
      <c r="B1" s="27" t="s">
        <v>103</v>
      </c>
      <c r="C1" s="27"/>
      <c r="D1" s="27"/>
      <c r="E1" s="27"/>
      <c r="F1" s="27"/>
      <c r="G1" s="27"/>
      <c r="H1" s="27"/>
      <c r="I1" s="27"/>
      <c r="J1" s="27"/>
      <c r="K1" s="28"/>
    </row>
    <row r="2" spans="1:11" ht="23.1" customHeight="1">
      <c r="B2" s="1168" t="s">
        <v>32</v>
      </c>
      <c r="C2" s="1168"/>
      <c r="D2" s="1168"/>
      <c r="E2" s="1168"/>
      <c r="F2" s="1168"/>
      <c r="G2" s="1168"/>
      <c r="H2" s="1168"/>
      <c r="I2" s="1168"/>
      <c r="J2" s="1168"/>
      <c r="K2" s="1168"/>
    </row>
    <row r="3" spans="1:11" ht="23.1" customHeight="1">
      <c r="B3" s="1169" t="s">
        <v>119</v>
      </c>
      <c r="C3" s="1169"/>
      <c r="D3" s="1169"/>
      <c r="E3" s="1169"/>
      <c r="F3" s="1169"/>
      <c r="G3" s="1169"/>
      <c r="H3" s="1169"/>
      <c r="I3" s="1169"/>
      <c r="J3" s="1169"/>
      <c r="K3" s="1169"/>
    </row>
    <row r="4" spans="1:11" ht="9" customHeight="1" thickBot="1">
      <c r="B4" s="415"/>
      <c r="C4" s="463"/>
      <c r="D4" s="463"/>
      <c r="E4" s="463"/>
      <c r="F4" s="463"/>
      <c r="G4" s="463"/>
      <c r="H4" s="463"/>
      <c r="I4" s="463"/>
      <c r="J4" s="463"/>
      <c r="K4" s="463"/>
    </row>
    <row r="5" spans="1:11" s="8" customFormat="1" ht="33" customHeight="1" thickBot="1">
      <c r="A5" s="9"/>
      <c r="B5" s="464" t="s">
        <v>167</v>
      </c>
      <c r="C5" s="465"/>
      <c r="D5" s="465"/>
      <c r="E5" s="465"/>
      <c r="F5" s="465"/>
      <c r="G5" s="465"/>
      <c r="H5" s="465"/>
      <c r="I5" s="465"/>
      <c r="J5" s="1170"/>
      <c r="K5" s="47" t="s">
        <v>168</v>
      </c>
    </row>
    <row r="6" spans="1:11" s="8" customFormat="1" ht="21" customHeight="1">
      <c r="A6" s="9"/>
      <c r="B6" s="1171" t="s">
        <v>74</v>
      </c>
      <c r="C6" s="1172"/>
      <c r="D6" s="1172"/>
      <c r="E6" s="1172"/>
      <c r="F6" s="1172"/>
      <c r="G6" s="1172"/>
      <c r="H6" s="1172"/>
      <c r="I6" s="1172"/>
      <c r="J6" s="1173"/>
      <c r="K6" s="49">
        <f>【別紙1】実施計画書!O1</f>
        <v>0</v>
      </c>
    </row>
    <row r="7" spans="1:11" s="8" customFormat="1" ht="33" customHeight="1">
      <c r="A7" s="9"/>
      <c r="B7" s="1174" t="s">
        <v>22</v>
      </c>
      <c r="C7" s="1175"/>
      <c r="D7" s="1175"/>
      <c r="E7" s="1175"/>
      <c r="F7" s="1175"/>
      <c r="G7" s="1175"/>
      <c r="H7" s="1175"/>
      <c r="I7" s="1175"/>
      <c r="J7" s="1165"/>
      <c r="K7" s="50">
        <f>【別紙1】実施計画書!F5</f>
        <v>0</v>
      </c>
    </row>
    <row r="8" spans="1:11" s="8" customFormat="1" ht="33" customHeight="1">
      <c r="A8" s="9"/>
      <c r="B8" s="1176" t="s">
        <v>18</v>
      </c>
      <c r="C8" s="1177"/>
      <c r="D8" s="1177"/>
      <c r="E8" s="1177"/>
      <c r="F8" s="1177"/>
      <c r="G8" s="1177"/>
      <c r="H8" s="1177"/>
      <c r="I8" s="1177"/>
      <c r="J8" s="1177"/>
      <c r="K8" s="51">
        <f>【別紙1】実施計画書!J6</f>
        <v>0</v>
      </c>
    </row>
    <row r="9" spans="1:11" s="8" customFormat="1" ht="23.1" customHeight="1">
      <c r="A9" s="9"/>
      <c r="B9" s="29"/>
      <c r="C9" s="1178" t="s">
        <v>165</v>
      </c>
      <c r="D9" s="1179"/>
      <c r="E9" s="1184" t="s">
        <v>169</v>
      </c>
      <c r="F9" s="1184"/>
      <c r="G9" s="1184"/>
      <c r="H9" s="1184"/>
      <c r="I9" s="1184"/>
      <c r="J9" s="1185"/>
      <c r="K9" s="51">
        <f>【別紙1】実施計画書!J7</f>
        <v>0</v>
      </c>
    </row>
    <row r="10" spans="1:11" s="8" customFormat="1" ht="23.1" customHeight="1">
      <c r="A10" s="9"/>
      <c r="B10" s="29"/>
      <c r="C10" s="1180"/>
      <c r="D10" s="1181"/>
      <c r="E10" s="1184" t="s">
        <v>170</v>
      </c>
      <c r="F10" s="1184"/>
      <c r="G10" s="1184"/>
      <c r="H10" s="1184"/>
      <c r="I10" s="1184"/>
      <c r="J10" s="1185"/>
      <c r="K10" s="51" t="str">
        <f>【別紙1】実施計画書!I8</f>
        <v>〒</v>
      </c>
    </row>
    <row r="11" spans="1:11" s="8" customFormat="1" ht="23.1" customHeight="1">
      <c r="A11" s="9"/>
      <c r="B11" s="29"/>
      <c r="C11" s="1180"/>
      <c r="D11" s="1181"/>
      <c r="E11" s="1184" t="s">
        <v>171</v>
      </c>
      <c r="F11" s="1184"/>
      <c r="G11" s="1184"/>
      <c r="H11" s="1184"/>
      <c r="I11" s="1184"/>
      <c r="J11" s="1185"/>
      <c r="K11" s="51">
        <f>【別紙1】実施計画書!K8</f>
        <v>0</v>
      </c>
    </row>
    <row r="12" spans="1:11" s="8" customFormat="1" ht="23.1" customHeight="1">
      <c r="A12" s="9"/>
      <c r="B12" s="29"/>
      <c r="C12" s="1180"/>
      <c r="D12" s="1181"/>
      <c r="E12" s="1184" t="s">
        <v>172</v>
      </c>
      <c r="F12" s="1184"/>
      <c r="G12" s="1184"/>
      <c r="H12" s="1184"/>
      <c r="I12" s="1184"/>
      <c r="J12" s="1185"/>
      <c r="K12" s="51">
        <f>【別紙1】実施計画書!J9</f>
        <v>0</v>
      </c>
    </row>
    <row r="13" spans="1:11" s="8" customFormat="1" ht="23.1" customHeight="1">
      <c r="A13" s="9"/>
      <c r="B13" s="29"/>
      <c r="C13" s="1180"/>
      <c r="D13" s="1181"/>
      <c r="E13" s="1184" t="s">
        <v>173</v>
      </c>
      <c r="F13" s="1184"/>
      <c r="G13" s="1184"/>
      <c r="H13" s="1184"/>
      <c r="I13" s="1184"/>
      <c r="J13" s="1185"/>
      <c r="K13" s="51">
        <f>【別紙1】実施計画書!N9</f>
        <v>0</v>
      </c>
    </row>
    <row r="14" spans="1:11" s="8" customFormat="1" ht="23.1" customHeight="1">
      <c r="A14" s="9"/>
      <c r="B14" s="29"/>
      <c r="C14" s="1180"/>
      <c r="D14" s="1181"/>
      <c r="E14" s="1184" t="s">
        <v>174</v>
      </c>
      <c r="F14" s="1184"/>
      <c r="G14" s="1184"/>
      <c r="H14" s="1184"/>
      <c r="I14" s="1184"/>
      <c r="J14" s="1185"/>
      <c r="K14" s="51">
        <f>【別紙1】実施計画書!J13</f>
        <v>0</v>
      </c>
    </row>
    <row r="15" spans="1:11" s="8" customFormat="1" ht="23.1" customHeight="1">
      <c r="A15" s="9"/>
      <c r="B15" s="29"/>
      <c r="C15" s="1182"/>
      <c r="D15" s="1183"/>
      <c r="E15" s="1184" t="s">
        <v>175</v>
      </c>
      <c r="F15" s="1184"/>
      <c r="G15" s="1184"/>
      <c r="H15" s="1184"/>
      <c r="I15" s="1184"/>
      <c r="J15" s="1185"/>
      <c r="K15" s="51">
        <f>【別紙1】実施計画書!J15</f>
        <v>0</v>
      </c>
    </row>
    <row r="16" spans="1:11" s="8" customFormat="1" ht="23.1" customHeight="1">
      <c r="A16" s="9"/>
      <c r="B16" s="29"/>
      <c r="C16" s="1178" t="s">
        <v>176</v>
      </c>
      <c r="D16" s="1179"/>
      <c r="E16" s="1184" t="s">
        <v>177</v>
      </c>
      <c r="F16" s="1184"/>
      <c r="G16" s="1184"/>
      <c r="H16" s="1184"/>
      <c r="I16" s="1184"/>
      <c r="J16" s="1185"/>
      <c r="K16" s="51">
        <f>【別紙1】実施計画書!J16</f>
        <v>0</v>
      </c>
    </row>
    <row r="17" spans="1:11" s="8" customFormat="1" ht="23.1" customHeight="1">
      <c r="A17" s="9"/>
      <c r="B17" s="29"/>
      <c r="C17" s="1180"/>
      <c r="D17" s="1181"/>
      <c r="E17" s="1184" t="s">
        <v>10</v>
      </c>
      <c r="F17" s="1184"/>
      <c r="G17" s="1184"/>
      <c r="H17" s="1184"/>
      <c r="I17" s="1184"/>
      <c r="J17" s="1185"/>
      <c r="K17" s="51">
        <f>【別紙1】実施計画書!J17</f>
        <v>0</v>
      </c>
    </row>
    <row r="18" spans="1:11" s="8" customFormat="1" ht="23.1" customHeight="1">
      <c r="A18" s="9"/>
      <c r="B18" s="29"/>
      <c r="C18" s="1180"/>
      <c r="D18" s="1181"/>
      <c r="E18" s="1184" t="s">
        <v>25</v>
      </c>
      <c r="F18" s="1184"/>
      <c r="G18" s="1184"/>
      <c r="H18" s="1184"/>
      <c r="I18" s="1184"/>
      <c r="J18" s="1185"/>
      <c r="K18" s="51">
        <f>【別紙1】実施計画書!J18</f>
        <v>0</v>
      </c>
    </row>
    <row r="19" spans="1:11" s="8" customFormat="1" ht="23.1" customHeight="1">
      <c r="A19" s="9"/>
      <c r="B19" s="29"/>
      <c r="C19" s="1180"/>
      <c r="D19" s="1181"/>
      <c r="E19" s="1184" t="s">
        <v>155</v>
      </c>
      <c r="F19" s="1184"/>
      <c r="G19" s="1184"/>
      <c r="H19" s="1184"/>
      <c r="I19" s="1184"/>
      <c r="J19" s="1185"/>
      <c r="K19" s="51">
        <f>【別紙1】実施計画書!L18</f>
        <v>0</v>
      </c>
    </row>
    <row r="20" spans="1:11" s="8" customFormat="1" ht="23.1" customHeight="1">
      <c r="A20" s="9"/>
      <c r="B20" s="29"/>
      <c r="C20" s="1180"/>
      <c r="D20" s="1181"/>
      <c r="E20" s="1184" t="s">
        <v>170</v>
      </c>
      <c r="F20" s="1184"/>
      <c r="G20" s="1184"/>
      <c r="H20" s="1184"/>
      <c r="I20" s="1184"/>
      <c r="J20" s="1185"/>
      <c r="K20" s="51" t="str">
        <f>【別紙1】実施計画書!I19</f>
        <v>〒</v>
      </c>
    </row>
    <row r="21" spans="1:11" s="8" customFormat="1" ht="23.1" customHeight="1">
      <c r="A21" s="9"/>
      <c r="B21" s="29"/>
      <c r="C21" s="1180"/>
      <c r="D21" s="1181"/>
      <c r="E21" s="1184" t="s">
        <v>178</v>
      </c>
      <c r="F21" s="1184"/>
      <c r="G21" s="1184"/>
      <c r="H21" s="1184"/>
      <c r="I21" s="1184"/>
      <c r="J21" s="1185"/>
      <c r="K21" s="51">
        <f>【別紙1】実施計画書!K19</f>
        <v>0</v>
      </c>
    </row>
    <row r="22" spans="1:11" s="8" customFormat="1" ht="23.1" customHeight="1">
      <c r="A22" s="9"/>
      <c r="B22" s="29"/>
      <c r="C22" s="1180"/>
      <c r="D22" s="1181"/>
      <c r="E22" s="1184" t="s">
        <v>179</v>
      </c>
      <c r="F22" s="1184"/>
      <c r="G22" s="1184"/>
      <c r="H22" s="1184"/>
      <c r="I22" s="1184"/>
      <c r="J22" s="1185"/>
      <c r="K22" s="51">
        <f>【別紙1】実施計画書!J20</f>
        <v>0</v>
      </c>
    </row>
    <row r="23" spans="1:11" s="8" customFormat="1" ht="23.1" customHeight="1">
      <c r="A23" s="9"/>
      <c r="B23" s="29"/>
      <c r="C23" s="1180"/>
      <c r="D23" s="1181"/>
      <c r="E23" s="1184" t="s">
        <v>152</v>
      </c>
      <c r="F23" s="1184"/>
      <c r="G23" s="1184"/>
      <c r="H23" s="1184"/>
      <c r="I23" s="1184"/>
      <c r="J23" s="1185"/>
      <c r="K23" s="51">
        <f>【別紙1】実施計画書!L20</f>
        <v>0</v>
      </c>
    </row>
    <row r="24" spans="1:11" s="8" customFormat="1" ht="23.1" customHeight="1">
      <c r="A24" s="9"/>
      <c r="B24" s="29"/>
      <c r="C24" s="1182"/>
      <c r="D24" s="1183"/>
      <c r="E24" s="1184" t="s">
        <v>11</v>
      </c>
      <c r="F24" s="1184"/>
      <c r="G24" s="1184"/>
      <c r="H24" s="1184"/>
      <c r="I24" s="1184"/>
      <c r="J24" s="1185"/>
      <c r="K24" s="51">
        <f>【別紙1】実施計画書!J21</f>
        <v>0</v>
      </c>
    </row>
    <row r="25" spans="1:11" s="8" customFormat="1" ht="23.1" customHeight="1">
      <c r="A25" s="9"/>
      <c r="B25" s="1186" t="s">
        <v>180</v>
      </c>
      <c r="C25" s="1188" t="s">
        <v>7</v>
      </c>
      <c r="D25" s="1188" t="s">
        <v>181</v>
      </c>
      <c r="E25" s="1188"/>
      <c r="F25" s="1188"/>
      <c r="G25" s="1188"/>
      <c r="H25" s="1188"/>
      <c r="I25" s="1188"/>
      <c r="J25" s="1189"/>
      <c r="K25" s="51" t="e">
        <f>【別紙1】実施計画書!#REF!</f>
        <v>#REF!</v>
      </c>
    </row>
    <row r="26" spans="1:11" s="8" customFormat="1" ht="23.1" customHeight="1">
      <c r="A26" s="9"/>
      <c r="B26" s="1187"/>
      <c r="C26" s="1188"/>
      <c r="D26" s="1188" t="s">
        <v>182</v>
      </c>
      <c r="E26" s="1188"/>
      <c r="F26" s="1188"/>
      <c r="G26" s="1188"/>
      <c r="H26" s="1188"/>
      <c r="I26" s="1188"/>
      <c r="J26" s="1189"/>
      <c r="K26" s="51" t="e">
        <f>【別紙1】実施計画書!#REF!</f>
        <v>#REF!</v>
      </c>
    </row>
    <row r="27" spans="1:11" s="8" customFormat="1" ht="23.1" customHeight="1">
      <c r="A27" s="9"/>
      <c r="B27" s="1187"/>
      <c r="C27" s="1188"/>
      <c r="D27" s="1190" t="s">
        <v>183</v>
      </c>
      <c r="E27" s="1188" t="s">
        <v>25</v>
      </c>
      <c r="F27" s="1188"/>
      <c r="G27" s="1188"/>
      <c r="H27" s="1188"/>
      <c r="I27" s="1188"/>
      <c r="J27" s="1189"/>
      <c r="K27" s="51" t="e">
        <f>【別紙1】実施計画書!#REF!</f>
        <v>#REF!</v>
      </c>
    </row>
    <row r="28" spans="1:11" s="8" customFormat="1" ht="23.1" customHeight="1">
      <c r="A28" s="9"/>
      <c r="B28" s="1187"/>
      <c r="C28" s="1188"/>
      <c r="D28" s="1190"/>
      <c r="E28" s="1188" t="s">
        <v>184</v>
      </c>
      <c r="F28" s="1188"/>
      <c r="G28" s="1188"/>
      <c r="H28" s="1188"/>
      <c r="I28" s="1188"/>
      <c r="J28" s="1189"/>
      <c r="K28" s="51" t="e">
        <f>【別紙1】実施計画書!#REF!</f>
        <v>#REF!</v>
      </c>
    </row>
    <row r="29" spans="1:11" s="8" customFormat="1" ht="23.1" customHeight="1">
      <c r="A29" s="9"/>
      <c r="B29" s="1187"/>
      <c r="C29" s="1188"/>
      <c r="D29" s="1190"/>
      <c r="E29" s="1188" t="s">
        <v>179</v>
      </c>
      <c r="F29" s="1188"/>
      <c r="G29" s="1188"/>
      <c r="H29" s="1188"/>
      <c r="I29" s="1188"/>
      <c r="J29" s="1189"/>
      <c r="K29" s="51" t="e">
        <f>【別紙1】実施計画書!#REF!</f>
        <v>#REF!</v>
      </c>
    </row>
    <row r="30" spans="1:11" s="8" customFormat="1" ht="23.1" customHeight="1">
      <c r="A30" s="9"/>
      <c r="B30" s="1187"/>
      <c r="C30" s="1188"/>
      <c r="D30" s="1190"/>
      <c r="E30" s="1188" t="s">
        <v>185</v>
      </c>
      <c r="F30" s="1188"/>
      <c r="G30" s="1188"/>
      <c r="H30" s="1188"/>
      <c r="I30" s="1188"/>
      <c r="J30" s="1189"/>
      <c r="K30" s="51" t="e">
        <f>【別紙1】実施計画書!#REF!</f>
        <v>#REF!</v>
      </c>
    </row>
    <row r="31" spans="1:11" s="8" customFormat="1" ht="23.1" customHeight="1">
      <c r="A31" s="9"/>
      <c r="B31" s="1187"/>
      <c r="C31" s="1188" t="s">
        <v>8</v>
      </c>
      <c r="D31" s="1188" t="s">
        <v>181</v>
      </c>
      <c r="E31" s="1188"/>
      <c r="F31" s="1188"/>
      <c r="G31" s="1188"/>
      <c r="H31" s="1188"/>
      <c r="I31" s="1188"/>
      <c r="J31" s="1189"/>
      <c r="K31" s="51" t="e">
        <f>【別紙1】実施計画書!#REF!</f>
        <v>#REF!</v>
      </c>
    </row>
    <row r="32" spans="1:11" s="8" customFormat="1" ht="23.1" customHeight="1">
      <c r="A32" s="9"/>
      <c r="B32" s="1187"/>
      <c r="C32" s="1188"/>
      <c r="D32" s="1188" t="s">
        <v>182</v>
      </c>
      <c r="E32" s="1188"/>
      <c r="F32" s="1188"/>
      <c r="G32" s="1188"/>
      <c r="H32" s="1188"/>
      <c r="I32" s="1188"/>
      <c r="J32" s="1189"/>
      <c r="K32" s="51" t="e">
        <f>【別紙1】実施計画書!#REF!</f>
        <v>#REF!</v>
      </c>
    </row>
    <row r="33" spans="1:11" s="8" customFormat="1" ht="23.1" customHeight="1">
      <c r="A33" s="9"/>
      <c r="B33" s="1187"/>
      <c r="C33" s="1188"/>
      <c r="D33" s="1190" t="s">
        <v>183</v>
      </c>
      <c r="E33" s="1188" t="s">
        <v>25</v>
      </c>
      <c r="F33" s="1188"/>
      <c r="G33" s="1188"/>
      <c r="H33" s="1188"/>
      <c r="I33" s="1188"/>
      <c r="J33" s="1189"/>
      <c r="K33" s="51" t="e">
        <f>【別紙1】実施計画書!#REF!</f>
        <v>#REF!</v>
      </c>
    </row>
    <row r="34" spans="1:11" s="8" customFormat="1" ht="23.1" customHeight="1">
      <c r="A34" s="9"/>
      <c r="B34" s="1187"/>
      <c r="C34" s="1188"/>
      <c r="D34" s="1190"/>
      <c r="E34" s="1188" t="s">
        <v>184</v>
      </c>
      <c r="F34" s="1188"/>
      <c r="G34" s="1188"/>
      <c r="H34" s="1188"/>
      <c r="I34" s="1188"/>
      <c r="J34" s="1189"/>
      <c r="K34" s="51" t="e">
        <f>【別紙1】実施計画書!#REF!</f>
        <v>#REF!</v>
      </c>
    </row>
    <row r="35" spans="1:11" s="8" customFormat="1" ht="23.1" customHeight="1">
      <c r="A35" s="9"/>
      <c r="B35" s="1187"/>
      <c r="C35" s="1188"/>
      <c r="D35" s="1190"/>
      <c r="E35" s="1188" t="s">
        <v>179</v>
      </c>
      <c r="F35" s="1188"/>
      <c r="G35" s="1188"/>
      <c r="H35" s="1188"/>
      <c r="I35" s="1188"/>
      <c r="J35" s="1189"/>
      <c r="K35" s="51" t="e">
        <f>【別紙1】実施計画書!#REF!</f>
        <v>#REF!</v>
      </c>
    </row>
    <row r="36" spans="1:11" s="8" customFormat="1" ht="23.1" customHeight="1" thickBot="1">
      <c r="A36" s="9"/>
      <c r="B36" s="1187"/>
      <c r="C36" s="1191"/>
      <c r="D36" s="1192"/>
      <c r="E36" s="1191" t="s">
        <v>185</v>
      </c>
      <c r="F36" s="1191"/>
      <c r="G36" s="1191"/>
      <c r="H36" s="1191"/>
      <c r="I36" s="1191"/>
      <c r="J36" s="1193"/>
      <c r="K36" s="63" t="e">
        <f>【別紙1】実施計画書!#REF!</f>
        <v>#REF!</v>
      </c>
    </row>
    <row r="37" spans="1:11" s="8" customFormat="1" ht="30" customHeight="1">
      <c r="A37" s="9"/>
      <c r="B37" s="1202" t="s">
        <v>147</v>
      </c>
      <c r="C37" s="1195" t="s">
        <v>209</v>
      </c>
      <c r="D37" s="1196"/>
      <c r="E37" s="1196"/>
      <c r="F37" s="1196"/>
      <c r="G37" s="1196"/>
      <c r="H37" s="1196"/>
      <c r="I37" s="1196"/>
      <c r="J37" s="1197"/>
      <c r="K37" s="53" t="e">
        <f>【別紙1】実施計画書!#REF!</f>
        <v>#REF!</v>
      </c>
    </row>
    <row r="38" spans="1:11" s="8" customFormat="1" ht="27" customHeight="1">
      <c r="A38" s="9"/>
      <c r="B38" s="1187"/>
      <c r="C38" s="1199" t="s">
        <v>186</v>
      </c>
      <c r="D38" s="1199"/>
      <c r="E38" s="1199"/>
      <c r="F38" s="1199"/>
      <c r="G38" s="1199"/>
      <c r="H38" s="1199"/>
      <c r="I38" s="1199"/>
      <c r="J38" s="1200"/>
      <c r="K38" s="64" t="e">
        <f>【別紙1】実施計画書!#REF!</f>
        <v>#REF!</v>
      </c>
    </row>
    <row r="39" spans="1:11" s="8" customFormat="1" ht="22.5" customHeight="1">
      <c r="A39" s="9"/>
      <c r="B39" s="1187"/>
      <c r="C39" s="54"/>
      <c r="D39" s="1194" t="s">
        <v>187</v>
      </c>
      <c r="E39" s="1177"/>
      <c r="F39" s="1177"/>
      <c r="G39" s="1177"/>
      <c r="H39" s="1177"/>
      <c r="I39" s="1177"/>
      <c r="J39" s="1177"/>
      <c r="K39" s="51" t="e">
        <f>【別紙1】実施計画書!#REF!</f>
        <v>#REF!</v>
      </c>
    </row>
    <row r="40" spans="1:11" s="8" customFormat="1" ht="22.5" customHeight="1">
      <c r="A40" s="9"/>
      <c r="B40" s="1187"/>
      <c r="C40" s="54"/>
      <c r="D40" s="55"/>
      <c r="E40" s="1165" t="s">
        <v>188</v>
      </c>
      <c r="F40" s="1166"/>
      <c r="G40" s="1166"/>
      <c r="H40" s="1166"/>
      <c r="I40" s="1166"/>
      <c r="J40" s="1166"/>
      <c r="K40" s="65" t="e">
        <f>【別紙1】実施計画書!#REF!</f>
        <v>#REF!</v>
      </c>
    </row>
    <row r="41" spans="1:11" s="8" customFormat="1" ht="22.5" customHeight="1">
      <c r="A41" s="9"/>
      <c r="B41" s="1187"/>
      <c r="C41" s="54"/>
      <c r="D41" s="55"/>
      <c r="E41" s="1165" t="s">
        <v>189</v>
      </c>
      <c r="F41" s="1166"/>
      <c r="G41" s="1166"/>
      <c r="H41" s="1166"/>
      <c r="I41" s="1166"/>
      <c r="J41" s="1166"/>
      <c r="K41" s="51" t="e">
        <f>【別紙1】実施計画書!#REF!</f>
        <v>#REF!</v>
      </c>
    </row>
    <row r="42" spans="1:11" s="8" customFormat="1" ht="22.5" customHeight="1">
      <c r="A42" s="9"/>
      <c r="B42" s="1187"/>
      <c r="C42" s="54"/>
      <c r="D42" s="55"/>
      <c r="E42" s="1165" t="s">
        <v>143</v>
      </c>
      <c r="F42" s="1166"/>
      <c r="G42" s="1166"/>
      <c r="H42" s="1166"/>
      <c r="I42" s="1166"/>
      <c r="J42" s="1166"/>
      <c r="K42" s="51" t="e">
        <f>【別紙1】実施計画書!#REF!</f>
        <v>#REF!</v>
      </c>
    </row>
    <row r="43" spans="1:11" s="8" customFormat="1" ht="22.5" customHeight="1">
      <c r="A43" s="9"/>
      <c r="B43" s="1187"/>
      <c r="C43" s="54"/>
      <c r="D43" s="55"/>
      <c r="E43" s="1165" t="s">
        <v>142</v>
      </c>
      <c r="F43" s="1166"/>
      <c r="G43" s="1166"/>
      <c r="H43" s="1166"/>
      <c r="I43" s="1166"/>
      <c r="J43" s="1166"/>
      <c r="K43" s="51" t="e">
        <f>【別紙1】実施計画書!#REF!</f>
        <v>#REF!</v>
      </c>
    </row>
    <row r="44" spans="1:11" s="8" customFormat="1" ht="22.5" customHeight="1">
      <c r="A44" s="9"/>
      <c r="B44" s="1187"/>
      <c r="C44" s="54"/>
      <c r="D44" s="1194" t="s">
        <v>187</v>
      </c>
      <c r="E44" s="1177"/>
      <c r="F44" s="1177"/>
      <c r="G44" s="1177"/>
      <c r="H44" s="1177"/>
      <c r="I44" s="1177"/>
      <c r="J44" s="1177"/>
      <c r="K44" s="51" t="e">
        <f>【別紙1】実施計画書!#REF!</f>
        <v>#REF!</v>
      </c>
    </row>
    <row r="45" spans="1:11" s="8" customFormat="1" ht="22.5" customHeight="1">
      <c r="A45" s="9"/>
      <c r="B45" s="1187"/>
      <c r="C45" s="54"/>
      <c r="D45" s="55"/>
      <c r="E45" s="1165" t="s">
        <v>188</v>
      </c>
      <c r="F45" s="1166"/>
      <c r="G45" s="1166"/>
      <c r="H45" s="1166"/>
      <c r="I45" s="1166"/>
      <c r="J45" s="1166"/>
      <c r="K45" s="65" t="e">
        <f>【別紙1】実施計画書!#REF!</f>
        <v>#REF!</v>
      </c>
    </row>
    <row r="46" spans="1:11" s="8" customFormat="1" ht="22.5" customHeight="1">
      <c r="A46" s="9"/>
      <c r="B46" s="1187"/>
      <c r="C46" s="54"/>
      <c r="D46" s="55"/>
      <c r="E46" s="1165" t="s">
        <v>189</v>
      </c>
      <c r="F46" s="1166"/>
      <c r="G46" s="1166"/>
      <c r="H46" s="1166"/>
      <c r="I46" s="1166"/>
      <c r="J46" s="1166"/>
      <c r="K46" s="51" t="e">
        <f>【別紙1】実施計画書!#REF!</f>
        <v>#REF!</v>
      </c>
    </row>
    <row r="47" spans="1:11" s="8" customFormat="1" ht="22.5" customHeight="1">
      <c r="A47" s="9"/>
      <c r="B47" s="1187"/>
      <c r="C47" s="54"/>
      <c r="D47" s="55"/>
      <c r="E47" s="1165" t="s">
        <v>143</v>
      </c>
      <c r="F47" s="1166"/>
      <c r="G47" s="1166"/>
      <c r="H47" s="1166"/>
      <c r="I47" s="1166"/>
      <c r="J47" s="1166"/>
      <c r="K47" s="51" t="e">
        <f>【別紙1】実施計画書!#REF!</f>
        <v>#REF!</v>
      </c>
    </row>
    <row r="48" spans="1:11" s="8" customFormat="1" ht="22.5" customHeight="1">
      <c r="A48" s="9"/>
      <c r="B48" s="1187"/>
      <c r="C48" s="56"/>
      <c r="D48" s="55"/>
      <c r="E48" s="1165" t="s">
        <v>142</v>
      </c>
      <c r="F48" s="1166"/>
      <c r="G48" s="1166"/>
      <c r="H48" s="1166"/>
      <c r="I48" s="1166"/>
      <c r="J48" s="1166"/>
      <c r="K48" s="51" t="e">
        <f>【別紙1】実施計画書!#REF!</f>
        <v>#REF!</v>
      </c>
    </row>
    <row r="49" spans="1:11" s="8" customFormat="1" ht="27" customHeight="1">
      <c r="A49" s="9"/>
      <c r="B49" s="1187"/>
      <c r="C49" s="1201" t="s">
        <v>186</v>
      </c>
      <c r="D49" s="1201"/>
      <c r="E49" s="1201"/>
      <c r="F49" s="1201"/>
      <c r="G49" s="1201"/>
      <c r="H49" s="1201"/>
      <c r="I49" s="1201"/>
      <c r="J49" s="1194"/>
      <c r="K49" s="51" t="e">
        <f>【別紙1】実施計画書!#REF!</f>
        <v>#REF!</v>
      </c>
    </row>
    <row r="50" spans="1:11" s="8" customFormat="1" ht="22.5" customHeight="1">
      <c r="A50" s="9"/>
      <c r="B50" s="1187"/>
      <c r="C50" s="54"/>
      <c r="D50" s="1194" t="s">
        <v>187</v>
      </c>
      <c r="E50" s="1177"/>
      <c r="F50" s="1177"/>
      <c r="G50" s="1177"/>
      <c r="H50" s="1177"/>
      <c r="I50" s="1177"/>
      <c r="J50" s="1177"/>
      <c r="K50" s="51" t="e">
        <f>【別紙1】実施計画書!#REF!</f>
        <v>#REF!</v>
      </c>
    </row>
    <row r="51" spans="1:11" s="8" customFormat="1" ht="22.5" customHeight="1">
      <c r="A51" s="9"/>
      <c r="B51" s="1187"/>
      <c r="C51" s="54"/>
      <c r="D51" s="55"/>
      <c r="E51" s="1165" t="s">
        <v>188</v>
      </c>
      <c r="F51" s="1166"/>
      <c r="G51" s="1166"/>
      <c r="H51" s="1166"/>
      <c r="I51" s="1166"/>
      <c r="J51" s="1166"/>
      <c r="K51" s="65" t="e">
        <f>【別紙1】実施計画書!#REF!</f>
        <v>#REF!</v>
      </c>
    </row>
    <row r="52" spans="1:11" s="8" customFormat="1" ht="22.5" customHeight="1">
      <c r="A52" s="9"/>
      <c r="B52" s="1187"/>
      <c r="C52" s="54"/>
      <c r="D52" s="55"/>
      <c r="E52" s="1165" t="s">
        <v>189</v>
      </c>
      <c r="F52" s="1166"/>
      <c r="G52" s="1166"/>
      <c r="H52" s="1166"/>
      <c r="I52" s="1166"/>
      <c r="J52" s="1166"/>
      <c r="K52" s="51" t="e">
        <f>【別紙1】実施計画書!#REF!</f>
        <v>#REF!</v>
      </c>
    </row>
    <row r="53" spans="1:11" s="8" customFormat="1" ht="22.5" customHeight="1">
      <c r="A53" s="9"/>
      <c r="B53" s="1187"/>
      <c r="C53" s="54"/>
      <c r="D53" s="55"/>
      <c r="E53" s="1165" t="s">
        <v>143</v>
      </c>
      <c r="F53" s="1166"/>
      <c r="G53" s="1166"/>
      <c r="H53" s="1166"/>
      <c r="I53" s="1166"/>
      <c r="J53" s="1166"/>
      <c r="K53" s="51" t="e">
        <f>【別紙1】実施計画書!#REF!</f>
        <v>#REF!</v>
      </c>
    </row>
    <row r="54" spans="1:11" s="8" customFormat="1" ht="22.5" customHeight="1">
      <c r="A54" s="9"/>
      <c r="B54" s="1203"/>
      <c r="C54" s="56"/>
      <c r="D54" s="55"/>
      <c r="E54" s="1165" t="s">
        <v>142</v>
      </c>
      <c r="F54" s="1166"/>
      <c r="G54" s="1166"/>
      <c r="H54" s="1166"/>
      <c r="I54" s="1166"/>
      <c r="J54" s="1166"/>
      <c r="K54" s="51" t="e">
        <f>【別紙1】実施計画書!#REF!</f>
        <v>#REF!</v>
      </c>
    </row>
    <row r="55" spans="1:11" s="8" customFormat="1" ht="80.099999999999994" customHeight="1">
      <c r="A55" s="9"/>
      <c r="B55" s="1198" t="s">
        <v>190</v>
      </c>
      <c r="C55" s="1166"/>
      <c r="D55" s="1166"/>
      <c r="E55" s="1166"/>
      <c r="F55" s="1166"/>
      <c r="G55" s="1166"/>
      <c r="H55" s="1166"/>
      <c r="I55" s="1166"/>
      <c r="J55" s="1166"/>
      <c r="K55" s="57">
        <f>【別紙1】実施計画書!F32</f>
        <v>0</v>
      </c>
    </row>
    <row r="56" spans="1:11" s="8" customFormat="1" ht="80.099999999999994" customHeight="1">
      <c r="A56" s="9"/>
      <c r="B56" s="1163" t="s">
        <v>210</v>
      </c>
      <c r="C56" s="1165" t="s">
        <v>211</v>
      </c>
      <c r="D56" s="1166"/>
      <c r="E56" s="1166"/>
      <c r="F56" s="1166"/>
      <c r="G56" s="1166"/>
      <c r="H56" s="1166"/>
      <c r="I56" s="1166"/>
      <c r="J56" s="1167"/>
      <c r="K56" s="57" t="e">
        <f>【別紙1】実施計画書!#REF!</f>
        <v>#REF!</v>
      </c>
    </row>
    <row r="57" spans="1:11" s="8" customFormat="1" ht="80.099999999999994" customHeight="1">
      <c r="A57" s="9"/>
      <c r="B57" s="1164"/>
      <c r="C57" s="1165" t="s">
        <v>212</v>
      </c>
      <c r="D57" s="1166"/>
      <c r="E57" s="1166"/>
      <c r="F57" s="1166"/>
      <c r="G57" s="1166"/>
      <c r="H57" s="1166"/>
      <c r="I57" s="1166"/>
      <c r="J57" s="1167"/>
      <c r="K57" s="57" t="e">
        <f>【別紙1】実施計画書!#REF!</f>
        <v>#REF!</v>
      </c>
    </row>
    <row r="58" spans="1:11" s="8" customFormat="1" ht="24.95" customHeight="1">
      <c r="A58" s="9"/>
      <c r="B58" s="1187" t="s">
        <v>191</v>
      </c>
      <c r="C58" s="1205" t="s">
        <v>192</v>
      </c>
      <c r="D58" s="1206"/>
      <c r="E58" s="1206"/>
      <c r="F58" s="1206"/>
      <c r="G58" s="1206"/>
      <c r="H58" s="1206"/>
      <c r="I58" s="1206"/>
      <c r="J58" s="1207"/>
      <c r="K58" s="66"/>
    </row>
    <row r="59" spans="1:11" s="8" customFormat="1" ht="24.95" customHeight="1">
      <c r="A59" s="9"/>
      <c r="B59" s="1187"/>
      <c r="C59" s="56"/>
      <c r="D59" s="1165" t="s">
        <v>213</v>
      </c>
      <c r="E59" s="1166"/>
      <c r="F59" s="1166"/>
      <c r="G59" s="1166"/>
      <c r="H59" s="1166"/>
      <c r="I59" s="1166"/>
      <c r="J59" s="1167"/>
      <c r="K59" s="58" t="e">
        <f>【別紙1】実施計画書!#REF!</f>
        <v>#REF!</v>
      </c>
    </row>
    <row r="60" spans="1:11" s="8" customFormat="1" ht="24.95" customHeight="1">
      <c r="A60" s="9"/>
      <c r="B60" s="1187"/>
      <c r="C60" s="1208" t="s">
        <v>193</v>
      </c>
      <c r="D60" s="1209"/>
      <c r="E60" s="1209"/>
      <c r="F60" s="1209"/>
      <c r="G60" s="1209"/>
      <c r="H60" s="1209"/>
      <c r="I60" s="1209"/>
      <c r="J60" s="1210"/>
      <c r="K60" s="67"/>
    </row>
    <row r="61" spans="1:11" s="8" customFormat="1" ht="24.95" customHeight="1">
      <c r="A61" s="9"/>
      <c r="B61" s="1187"/>
      <c r="C61" s="54"/>
      <c r="D61" s="1165" t="s">
        <v>194</v>
      </c>
      <c r="E61" s="1166"/>
      <c r="F61" s="1166"/>
      <c r="G61" s="1166"/>
      <c r="H61" s="1166"/>
      <c r="I61" s="1166"/>
      <c r="J61" s="1167"/>
      <c r="K61" s="68" t="e">
        <f>【別紙1】実施計画書!#REF!</f>
        <v>#REF!</v>
      </c>
    </row>
    <row r="62" spans="1:11" s="8" customFormat="1" ht="24.95" customHeight="1">
      <c r="A62" s="9"/>
      <c r="B62" s="1187"/>
      <c r="C62" s="54"/>
      <c r="D62" s="1165" t="s">
        <v>195</v>
      </c>
      <c r="E62" s="1166"/>
      <c r="F62" s="1166"/>
      <c r="G62" s="1166"/>
      <c r="H62" s="1166"/>
      <c r="I62" s="1166"/>
      <c r="J62" s="1167"/>
      <c r="K62" s="68" t="e">
        <f>【別紙1】実施計画書!#REF!</f>
        <v>#REF!</v>
      </c>
    </row>
    <row r="63" spans="1:11" s="8" customFormat="1" ht="24.95" customHeight="1">
      <c r="A63" s="9"/>
      <c r="B63" s="1187"/>
      <c r="C63" s="56"/>
      <c r="D63" s="1165" t="s">
        <v>140</v>
      </c>
      <c r="E63" s="1166"/>
      <c r="F63" s="1166"/>
      <c r="G63" s="1166"/>
      <c r="H63" s="1166"/>
      <c r="I63" s="1166"/>
      <c r="J63" s="1167"/>
      <c r="K63" s="68" t="e">
        <f>【別紙1】実施計画書!#REF!</f>
        <v>#REF!</v>
      </c>
    </row>
    <row r="64" spans="1:11" s="8" customFormat="1" ht="24.95" customHeight="1">
      <c r="A64" s="9"/>
      <c r="B64" s="1187"/>
      <c r="C64" s="1205" t="s">
        <v>196</v>
      </c>
      <c r="D64" s="1206"/>
      <c r="E64" s="1206"/>
      <c r="F64" s="1206"/>
      <c r="G64" s="1206"/>
      <c r="H64" s="1206"/>
      <c r="I64" s="1206"/>
      <c r="J64" s="1207"/>
      <c r="K64" s="67"/>
    </row>
    <row r="65" spans="1:11" s="8" customFormat="1" ht="24.95" customHeight="1">
      <c r="A65" s="9"/>
      <c r="B65" s="1187"/>
      <c r="C65" s="54"/>
      <c r="D65" s="1165" t="s">
        <v>197</v>
      </c>
      <c r="E65" s="1166"/>
      <c r="F65" s="1166"/>
      <c r="G65" s="1166"/>
      <c r="H65" s="1166"/>
      <c r="I65" s="1166"/>
      <c r="J65" s="1167"/>
      <c r="K65" s="68" t="e">
        <f>【別紙1】実施計画書!#REF!</f>
        <v>#REF!</v>
      </c>
    </row>
    <row r="66" spans="1:11" s="8" customFormat="1" ht="24.95" customHeight="1">
      <c r="A66" s="9"/>
      <c r="B66" s="1187"/>
      <c r="C66" s="54"/>
      <c r="D66" s="1165" t="s">
        <v>198</v>
      </c>
      <c r="E66" s="1166"/>
      <c r="F66" s="1166"/>
      <c r="G66" s="1166"/>
      <c r="H66" s="1166"/>
      <c r="I66" s="1166"/>
      <c r="J66" s="1167"/>
      <c r="K66" s="68" t="e">
        <f>【別紙1】実施計画書!#REF!</f>
        <v>#REF!</v>
      </c>
    </row>
    <row r="67" spans="1:11" s="8" customFormat="1" ht="24.95" customHeight="1">
      <c r="A67" s="9"/>
      <c r="B67" s="1203"/>
      <c r="C67" s="56"/>
      <c r="D67" s="1165" t="s">
        <v>166</v>
      </c>
      <c r="E67" s="1166"/>
      <c r="F67" s="1166"/>
      <c r="G67" s="1166"/>
      <c r="H67" s="1166"/>
      <c r="I67" s="1166"/>
      <c r="J67" s="1167"/>
      <c r="K67" s="68" t="e">
        <f>【別紙1】実施計画書!#REF!</f>
        <v>#REF!</v>
      </c>
    </row>
    <row r="68" spans="1:11" s="8" customFormat="1" ht="60" customHeight="1">
      <c r="A68" s="9"/>
      <c r="B68" s="1174" t="s">
        <v>199</v>
      </c>
      <c r="C68" s="1175"/>
      <c r="D68" s="1175"/>
      <c r="E68" s="1175"/>
      <c r="F68" s="1175"/>
      <c r="G68" s="1175"/>
      <c r="H68" s="1175"/>
      <c r="I68" s="1175"/>
      <c r="J68" s="1204"/>
      <c r="K68" s="51">
        <f>【別紙1】実施計画書!F34</f>
        <v>0</v>
      </c>
    </row>
    <row r="69" spans="1:11" s="8" customFormat="1" ht="24.95" customHeight="1">
      <c r="A69" s="9"/>
      <c r="B69" s="1176" t="s">
        <v>200</v>
      </c>
      <c r="C69" s="1177"/>
      <c r="D69" s="1177"/>
      <c r="E69" s="1177"/>
      <c r="F69" s="1177"/>
      <c r="G69" s="1177"/>
      <c r="H69" s="1177"/>
      <c r="I69" s="1177"/>
      <c r="J69" s="1211"/>
      <c r="K69" s="51" t="e">
        <f>【別紙1】実施計画書!#REF!</f>
        <v>#REF!</v>
      </c>
    </row>
    <row r="70" spans="1:11" s="8" customFormat="1" ht="24.95" customHeight="1">
      <c r="A70" s="9"/>
      <c r="B70" s="59"/>
      <c r="C70" s="1165" t="s">
        <v>201</v>
      </c>
      <c r="D70" s="1166"/>
      <c r="E70" s="1166"/>
      <c r="F70" s="1166"/>
      <c r="G70" s="1166"/>
      <c r="H70" s="1166"/>
      <c r="I70" s="1166"/>
      <c r="J70" s="1167"/>
      <c r="K70" s="51" t="e">
        <f>【別紙1】実施計画書!#REF!</f>
        <v>#REF!</v>
      </c>
    </row>
    <row r="71" spans="1:11" s="8" customFormat="1" ht="24.95" customHeight="1">
      <c r="A71" s="9"/>
      <c r="B71" s="60"/>
      <c r="C71" s="1165" t="s">
        <v>202</v>
      </c>
      <c r="D71" s="1166"/>
      <c r="E71" s="1166"/>
      <c r="F71" s="1166"/>
      <c r="G71" s="1166"/>
      <c r="H71" s="1166"/>
      <c r="I71" s="1166"/>
      <c r="J71" s="1167"/>
      <c r="K71" s="51" t="e">
        <f>【別紙1】実施計画書!#REF!</f>
        <v>#REF!</v>
      </c>
    </row>
    <row r="72" spans="1:11" s="8" customFormat="1" ht="60" customHeight="1">
      <c r="A72" s="9"/>
      <c r="B72" s="1174" t="s">
        <v>203</v>
      </c>
      <c r="C72" s="1175"/>
      <c r="D72" s="1175"/>
      <c r="E72" s="1175"/>
      <c r="F72" s="1175"/>
      <c r="G72" s="1175"/>
      <c r="H72" s="1175"/>
      <c r="I72" s="1175"/>
      <c r="J72" s="1204"/>
      <c r="K72" s="51">
        <f>【別紙1】実施計画書!F36</f>
        <v>0</v>
      </c>
    </row>
    <row r="73" spans="1:11" s="8" customFormat="1" ht="39.950000000000003" customHeight="1">
      <c r="A73" s="9"/>
      <c r="B73" s="1174" t="s">
        <v>204</v>
      </c>
      <c r="C73" s="1175"/>
      <c r="D73" s="1175"/>
      <c r="E73" s="1175"/>
      <c r="F73" s="1175"/>
      <c r="G73" s="1175"/>
      <c r="H73" s="1175"/>
      <c r="I73" s="1175"/>
      <c r="J73" s="1204"/>
      <c r="K73" s="51">
        <f>【別紙1】実施計画書!F38</f>
        <v>0</v>
      </c>
    </row>
    <row r="74" spans="1:11" s="8" customFormat="1" ht="39.950000000000003" customHeight="1" thickBot="1">
      <c r="A74" s="9"/>
      <c r="B74" s="1212" t="s">
        <v>205</v>
      </c>
      <c r="C74" s="1213"/>
      <c r="D74" s="1213"/>
      <c r="E74" s="1213"/>
      <c r="F74" s="1213"/>
      <c r="G74" s="1213"/>
      <c r="H74" s="1213"/>
      <c r="I74" s="1213"/>
      <c r="J74" s="1214"/>
      <c r="K74" s="52">
        <f>【別紙1】実施計画書!F40</f>
        <v>0</v>
      </c>
    </row>
    <row r="75" spans="1:11" s="13" customFormat="1" ht="27.75" customHeight="1">
      <c r="B75" s="1215" t="s">
        <v>206</v>
      </c>
      <c r="C75" s="1216"/>
      <c r="D75" s="1219" t="s">
        <v>207</v>
      </c>
      <c r="E75" s="1220"/>
      <c r="F75" s="1220"/>
      <c r="G75" s="1220"/>
      <c r="H75" s="1220"/>
      <c r="I75" s="1220"/>
      <c r="J75" s="1221"/>
      <c r="K75" s="61" t="e">
        <f>#REF!</f>
        <v>#REF!</v>
      </c>
    </row>
    <row r="76" spans="1:11" s="13" customFormat="1" ht="27.75" customHeight="1" thickBot="1">
      <c r="B76" s="1217"/>
      <c r="C76" s="1218"/>
      <c r="D76" s="1222" t="s">
        <v>208</v>
      </c>
      <c r="E76" s="1223"/>
      <c r="F76" s="1223"/>
      <c r="G76" s="1223"/>
      <c r="H76" s="1223"/>
      <c r="I76" s="1223"/>
      <c r="J76" s="1224"/>
      <c r="K76" s="62" t="e">
        <f>#REF!</f>
        <v>#REF!</v>
      </c>
    </row>
    <row r="77" spans="1:11" s="8" customFormat="1" ht="13.5">
      <c r="A77" s="9"/>
      <c r="B77" s="13"/>
      <c r="C77" s="14"/>
      <c r="D77" s="14"/>
      <c r="E77" s="14"/>
      <c r="F77" s="14"/>
      <c r="G77" s="14"/>
      <c r="H77" s="14"/>
      <c r="I77" s="14"/>
      <c r="J77" s="14"/>
      <c r="K77" s="7"/>
    </row>
    <row r="78" spans="1:11" s="8" customFormat="1" ht="13.5">
      <c r="A78" s="9"/>
      <c r="B78" s="13"/>
      <c r="C78" s="14"/>
      <c r="D78" s="14"/>
      <c r="E78" s="14"/>
      <c r="F78" s="14"/>
      <c r="G78" s="14"/>
      <c r="H78" s="14"/>
      <c r="I78" s="14"/>
      <c r="J78" s="14"/>
      <c r="K78" s="7"/>
    </row>
    <row r="79" spans="1:11" s="8" customFormat="1" ht="13.5">
      <c r="A79" s="9"/>
      <c r="B79" s="13"/>
      <c r="C79" s="14"/>
      <c r="D79" s="14"/>
      <c r="E79" s="14"/>
      <c r="F79" s="14"/>
      <c r="G79" s="14"/>
      <c r="H79" s="14"/>
      <c r="I79" s="14"/>
      <c r="J79" s="14"/>
      <c r="K79" s="7"/>
    </row>
    <row r="80" spans="1:11" s="8" customFormat="1" ht="13.5">
      <c r="A80" s="9"/>
      <c r="B80" s="13"/>
      <c r="C80" s="14"/>
      <c r="D80" s="14"/>
      <c r="E80" s="14"/>
      <c r="F80" s="14"/>
      <c r="G80" s="14"/>
      <c r="H80" s="14"/>
      <c r="I80" s="14"/>
      <c r="J80" s="14"/>
      <c r="K80" s="7"/>
    </row>
    <row r="81" spans="1:11" s="8" customFormat="1" ht="13.5">
      <c r="A81" s="9"/>
      <c r="B81" s="13"/>
      <c r="C81" s="14"/>
      <c r="D81" s="14"/>
      <c r="E81" s="14"/>
      <c r="F81" s="14"/>
      <c r="G81" s="14"/>
      <c r="H81" s="14"/>
      <c r="I81" s="14"/>
      <c r="J81" s="14"/>
      <c r="K81" s="7"/>
    </row>
    <row r="82" spans="1:11" s="8" customFormat="1" ht="13.5">
      <c r="A82" s="9"/>
      <c r="B82" s="13"/>
      <c r="C82" s="14"/>
      <c r="D82" s="14"/>
      <c r="E82" s="14"/>
      <c r="F82" s="14"/>
      <c r="G82" s="14"/>
      <c r="H82" s="14"/>
      <c r="I82" s="14"/>
      <c r="J82" s="14"/>
      <c r="K82" s="7"/>
    </row>
    <row r="83" spans="1:11" s="8" customFormat="1" ht="13.5">
      <c r="A83" s="9"/>
      <c r="B83" s="13"/>
      <c r="C83" s="14"/>
      <c r="D83" s="14"/>
      <c r="E83" s="14"/>
      <c r="F83" s="14"/>
      <c r="G83" s="14"/>
      <c r="H83" s="14"/>
      <c r="I83" s="14"/>
      <c r="J83" s="14"/>
      <c r="K83" s="7"/>
    </row>
    <row r="84" spans="1:11" s="8" customFormat="1" ht="13.5">
      <c r="A84" s="9"/>
      <c r="B84" s="13"/>
      <c r="C84" s="14"/>
      <c r="D84" s="14"/>
      <c r="E84" s="14"/>
      <c r="F84" s="14"/>
      <c r="G84" s="14"/>
      <c r="H84" s="14"/>
      <c r="I84" s="14"/>
      <c r="J84" s="14"/>
      <c r="K84" s="7"/>
    </row>
    <row r="85" spans="1:11" s="8" customFormat="1" ht="13.5">
      <c r="A85" s="9"/>
      <c r="B85" s="13"/>
      <c r="C85" s="14"/>
      <c r="D85" s="14"/>
      <c r="E85" s="14"/>
      <c r="F85" s="14"/>
      <c r="G85" s="14"/>
      <c r="H85" s="14"/>
      <c r="I85" s="14"/>
      <c r="J85" s="14"/>
      <c r="K85" s="7"/>
    </row>
    <row r="86" spans="1:11" s="8" customFormat="1" ht="13.5">
      <c r="A86" s="9"/>
      <c r="B86" s="13"/>
      <c r="C86" s="14"/>
      <c r="D86" s="14"/>
      <c r="E86" s="14"/>
      <c r="F86" s="14"/>
      <c r="G86" s="14"/>
      <c r="H86" s="14"/>
      <c r="I86" s="14"/>
      <c r="J86" s="14"/>
      <c r="K86" s="7"/>
    </row>
    <row r="87" spans="1:11" s="8" customFormat="1" ht="13.5">
      <c r="A87" s="9"/>
      <c r="B87" s="13"/>
      <c r="C87" s="14"/>
      <c r="D87" s="14"/>
      <c r="E87" s="14"/>
      <c r="F87" s="14"/>
      <c r="G87" s="14"/>
      <c r="H87" s="14"/>
      <c r="I87" s="14"/>
      <c r="J87" s="14"/>
      <c r="K87" s="7"/>
    </row>
    <row r="88" spans="1:11" s="8" customFormat="1" ht="13.5">
      <c r="A88" s="9"/>
      <c r="B88" s="13"/>
      <c r="C88" s="14"/>
      <c r="D88" s="14"/>
      <c r="E88" s="14"/>
      <c r="F88" s="14"/>
      <c r="G88" s="14"/>
      <c r="H88" s="14"/>
      <c r="I88" s="14"/>
      <c r="J88" s="14"/>
      <c r="K88" s="7"/>
    </row>
    <row r="89" spans="1:11" s="8" customFormat="1" ht="13.5">
      <c r="A89" s="9"/>
      <c r="B89" s="13"/>
      <c r="C89" s="14"/>
      <c r="D89" s="14"/>
      <c r="E89" s="14"/>
      <c r="F89" s="14"/>
      <c r="G89" s="14"/>
      <c r="H89" s="14"/>
      <c r="I89" s="14"/>
      <c r="J89" s="14"/>
      <c r="K89" s="7"/>
    </row>
    <row r="90" spans="1:11" s="8" customFormat="1" ht="13.5">
      <c r="A90" s="9"/>
      <c r="B90" s="13"/>
      <c r="C90" s="14"/>
      <c r="D90" s="14"/>
      <c r="E90" s="14"/>
      <c r="F90" s="14"/>
      <c r="G90" s="14"/>
      <c r="H90" s="14"/>
      <c r="I90" s="14"/>
      <c r="J90" s="14"/>
      <c r="K90" s="7"/>
    </row>
    <row r="91" spans="1:11" s="8" customFormat="1" ht="13.5">
      <c r="A91" s="9"/>
      <c r="B91" s="13"/>
      <c r="C91" s="14"/>
      <c r="D91" s="14"/>
      <c r="E91" s="14"/>
      <c r="F91" s="14"/>
      <c r="G91" s="14"/>
      <c r="H91" s="14"/>
      <c r="I91" s="14"/>
      <c r="J91" s="14"/>
      <c r="K91" s="7"/>
    </row>
    <row r="92" spans="1:11" s="8" customFormat="1" ht="13.5">
      <c r="A92" s="9"/>
      <c r="B92" s="13"/>
      <c r="C92" s="14"/>
      <c r="D92" s="14"/>
      <c r="E92" s="14"/>
      <c r="F92" s="14"/>
      <c r="G92" s="14"/>
      <c r="H92" s="14"/>
      <c r="I92" s="14"/>
      <c r="J92" s="14"/>
      <c r="K92" s="7"/>
    </row>
    <row r="93" spans="1:11" s="8" customFormat="1" ht="13.5">
      <c r="A93" s="9"/>
      <c r="B93" s="13"/>
      <c r="C93" s="14"/>
      <c r="D93" s="14"/>
      <c r="E93" s="14"/>
      <c r="F93" s="14"/>
      <c r="G93" s="14"/>
      <c r="H93" s="14"/>
      <c r="I93" s="14"/>
      <c r="J93" s="14"/>
      <c r="K93" s="7"/>
    </row>
    <row r="94" spans="1:11" s="8" customFormat="1" ht="13.5">
      <c r="A94" s="9"/>
      <c r="B94" s="13"/>
      <c r="C94" s="14"/>
      <c r="D94" s="14"/>
      <c r="E94" s="14"/>
      <c r="F94" s="14"/>
      <c r="G94" s="14"/>
      <c r="H94" s="14"/>
      <c r="I94" s="14"/>
      <c r="J94" s="14"/>
      <c r="K94" s="7"/>
    </row>
    <row r="95" spans="1:11" s="8" customFormat="1" ht="13.5">
      <c r="A95" s="9"/>
      <c r="B95" s="13"/>
      <c r="C95" s="14"/>
      <c r="D95" s="14"/>
      <c r="E95" s="14"/>
      <c r="F95" s="14"/>
      <c r="G95" s="14"/>
      <c r="H95" s="14"/>
      <c r="I95" s="14"/>
      <c r="J95" s="14"/>
      <c r="K95" s="7"/>
    </row>
    <row r="96" spans="1:11" s="8" customFormat="1" ht="13.5">
      <c r="A96" s="9"/>
      <c r="B96" s="13"/>
      <c r="C96" s="14"/>
      <c r="D96" s="14"/>
      <c r="E96" s="14"/>
      <c r="F96" s="14"/>
      <c r="G96" s="14"/>
      <c r="H96" s="14"/>
      <c r="I96" s="14"/>
      <c r="J96" s="14"/>
      <c r="K96" s="7"/>
    </row>
  </sheetData>
  <mergeCells count="86">
    <mergeCell ref="B73:J73"/>
    <mergeCell ref="B74:J74"/>
    <mergeCell ref="B75:C76"/>
    <mergeCell ref="D75:J75"/>
    <mergeCell ref="D76:J76"/>
    <mergeCell ref="B72:J72"/>
    <mergeCell ref="B58:B67"/>
    <mergeCell ref="C58:J58"/>
    <mergeCell ref="D59:J59"/>
    <mergeCell ref="C60:J60"/>
    <mergeCell ref="D61:J61"/>
    <mergeCell ref="D62:J62"/>
    <mergeCell ref="D63:J63"/>
    <mergeCell ref="C64:J64"/>
    <mergeCell ref="D65:J65"/>
    <mergeCell ref="D67:J67"/>
    <mergeCell ref="B68:J68"/>
    <mergeCell ref="B69:J69"/>
    <mergeCell ref="C70:J70"/>
    <mergeCell ref="C71:J71"/>
    <mergeCell ref="D66:J66"/>
    <mergeCell ref="E53:J53"/>
    <mergeCell ref="E54:J54"/>
    <mergeCell ref="B55:J55"/>
    <mergeCell ref="C38:J38"/>
    <mergeCell ref="D39:J39"/>
    <mergeCell ref="E40:J40"/>
    <mergeCell ref="E47:J47"/>
    <mergeCell ref="E48:J48"/>
    <mergeCell ref="C49:J49"/>
    <mergeCell ref="B37:B54"/>
    <mergeCell ref="E36:J36"/>
    <mergeCell ref="D50:J50"/>
    <mergeCell ref="E51:J51"/>
    <mergeCell ref="E52:J52"/>
    <mergeCell ref="E41:J41"/>
    <mergeCell ref="E42:J42"/>
    <mergeCell ref="E43:J43"/>
    <mergeCell ref="D44:J44"/>
    <mergeCell ref="E45:J45"/>
    <mergeCell ref="E46:J46"/>
    <mergeCell ref="C37:J37"/>
    <mergeCell ref="B25:B36"/>
    <mergeCell ref="C25:C30"/>
    <mergeCell ref="D25:J25"/>
    <mergeCell ref="D26:J26"/>
    <mergeCell ref="D27:D30"/>
    <mergeCell ref="E27:J27"/>
    <mergeCell ref="E28:J28"/>
    <mergeCell ref="E29:J29"/>
    <mergeCell ref="E30:J30"/>
    <mergeCell ref="C31:C36"/>
    <mergeCell ref="D31:J31"/>
    <mergeCell ref="D32:J32"/>
    <mergeCell ref="D33:D36"/>
    <mergeCell ref="E33:J33"/>
    <mergeCell ref="E34:J34"/>
    <mergeCell ref="E35:J35"/>
    <mergeCell ref="E14:J14"/>
    <mergeCell ref="E15:J15"/>
    <mergeCell ref="C16:D24"/>
    <mergeCell ref="E16:J16"/>
    <mergeCell ref="E17:J17"/>
    <mergeCell ref="E18:J18"/>
    <mergeCell ref="E19:J19"/>
    <mergeCell ref="E20:J20"/>
    <mergeCell ref="E21:J21"/>
    <mergeCell ref="E22:J22"/>
    <mergeCell ref="E23:J23"/>
    <mergeCell ref="E24:J24"/>
    <mergeCell ref="B56:B57"/>
    <mergeCell ref="C56:J56"/>
    <mergeCell ref="C57:J57"/>
    <mergeCell ref="B2:K2"/>
    <mergeCell ref="B3:K3"/>
    <mergeCell ref="B4:K4"/>
    <mergeCell ref="B5:J5"/>
    <mergeCell ref="B6:J6"/>
    <mergeCell ref="B7:J7"/>
    <mergeCell ref="B8:J8"/>
    <mergeCell ref="C9:D15"/>
    <mergeCell ref="E9:J9"/>
    <mergeCell ref="E10:J10"/>
    <mergeCell ref="E11:J11"/>
    <mergeCell ref="E12:J12"/>
    <mergeCell ref="E13:J13"/>
  </mergeCells>
  <phoneticPr fontId="1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7532852D9B19469D649C6E403CC67D" ma:contentTypeVersion="6" ma:contentTypeDescription="新しいドキュメントを作成します。" ma:contentTypeScope="" ma:versionID="bc026ca0f7edf9f26f79b61853544cbb">
  <xsd:schema xmlns:xsd="http://www.w3.org/2001/XMLSchema" xmlns:xs="http://www.w3.org/2001/XMLSchema" xmlns:p="http://schemas.microsoft.com/office/2006/metadata/properties" xmlns:ns3="63fd4107-4078-427f-a09d-91dad1dab51c" targetNamespace="http://schemas.microsoft.com/office/2006/metadata/properties" ma:root="true" ma:fieldsID="1fcf0526ac4f4f6224867a495c5e259a" ns3:_="">
    <xsd:import namespace="63fd4107-4078-427f-a09d-91dad1dab51c"/>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fd4107-4078-427f-a09d-91dad1dab51c"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fd4107-4078-427f-a09d-91dad1dab51c" xsi:nil="true"/>
  </documentManagement>
</p:properties>
</file>

<file path=customXml/itemProps1.xml><?xml version="1.0" encoding="utf-8"?>
<ds:datastoreItem xmlns:ds="http://schemas.openxmlformats.org/officeDocument/2006/customXml" ds:itemID="{259EF074-0102-4D7C-B9CE-CFF62A18E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fd4107-4078-427f-a09d-91dad1dab5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61E8BD-CAAD-462A-AB93-D903700AF979}">
  <ds:schemaRefs>
    <ds:schemaRef ds:uri="http://schemas.microsoft.com/sharepoint/v3/contenttype/forms"/>
  </ds:schemaRefs>
</ds:datastoreItem>
</file>

<file path=customXml/itemProps3.xml><?xml version="1.0" encoding="utf-8"?>
<ds:datastoreItem xmlns:ds="http://schemas.openxmlformats.org/officeDocument/2006/customXml" ds:itemID="{7E46777B-BB86-4225-B628-03AFB7A1EE5E}">
  <ds:schemaRefs>
    <ds:schemaRef ds:uri="http://schemas.microsoft.com/office/2006/documentManagement/types"/>
    <ds:schemaRef ds:uri="http://www.w3.org/XML/1998/namespace"/>
    <ds:schemaRef ds:uri="63fd4107-4078-427f-a09d-91dad1dab51c"/>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25</vt:i4>
      </vt:variant>
    </vt:vector>
  </HeadingPairs>
  <TitlesOfParts>
    <vt:vector size="60" baseType="lpstr">
      <vt:lpstr>記入上の注意</vt:lpstr>
      <vt:lpstr>提出書類一覧(応募申請) </vt:lpstr>
      <vt:lpstr>【様式1】応募申請書</vt:lpstr>
      <vt:lpstr>旧【別紙１-３-②】実施計画書（設備導入）</vt:lpstr>
      <vt:lpstr>【別紙1】実施計画書</vt:lpstr>
      <vt:lpstr>【別紙1-1】事業実施者の概要①</vt:lpstr>
      <vt:lpstr>【別紙1-1】事業実施者の概要②</vt:lpstr>
      <vt:lpstr>【別紙1-2】 導入前後比較図①</vt:lpstr>
      <vt:lpstr>【別紙1-2】 導入前後比較図②</vt:lpstr>
      <vt:lpstr>【別紙1-3】企業間連携の概要</vt:lpstr>
      <vt:lpstr>【別紙2】補助対象経費計算書</vt:lpstr>
      <vt:lpstr>Sheet1</vt:lpstr>
      <vt:lpstr>【別紙２-1-①】（事業所名） 経費内訳</vt:lpstr>
      <vt:lpstr>【別紙２-2】事業所合計 経費内訳</vt:lpstr>
      <vt:lpstr>【別紙2-1】補助対象経費計算書 （事業所内訳）①</vt:lpstr>
      <vt:lpstr>【別紙1-1】事業実施者の概要③</vt:lpstr>
      <vt:lpstr>【別紙1-1】事業実施者の概要④</vt:lpstr>
      <vt:lpstr>【別紙1-1】事業実施者の概要⑤</vt:lpstr>
      <vt:lpstr>【別紙1-1】事業実施者の概要⑥</vt:lpstr>
      <vt:lpstr>【別紙1-1】事業実施者の概要⑦</vt:lpstr>
      <vt:lpstr>【別紙1-1】事業実施者の概要⑧</vt:lpstr>
      <vt:lpstr>【別紙1-2】 導入前後比較図③</vt:lpstr>
      <vt:lpstr>【別紙1-2】 導入前後比較図④</vt:lpstr>
      <vt:lpstr>【別紙1-2】 導入前後比較図⑤</vt:lpstr>
      <vt:lpstr>【別紙1-2】 導入前後比較図⑥</vt:lpstr>
      <vt:lpstr>【別紙1-2】 導入前後比較図⑦</vt:lpstr>
      <vt:lpstr>【別紙1-2】 導入前後比較図⑧</vt:lpstr>
      <vt:lpstr>【別紙2-1】補助対象経費計算書 （事業所内訳）②</vt:lpstr>
      <vt:lpstr>【別紙2-1】補助対象経費計算書 （事業所内訳）③</vt:lpstr>
      <vt:lpstr>【別紙2-1】補助対象経費計算書 （事業所内訳）④</vt:lpstr>
      <vt:lpstr>【別紙2-1】補助対象経費計算書 （事業所内訳）⑤</vt:lpstr>
      <vt:lpstr>【別紙2-1】補助対象経費計算書 （事業所内訳）⑥</vt:lpstr>
      <vt:lpstr>【別紙2-1】補助対象経費計算書 （事業所内訳）⑦</vt:lpstr>
      <vt:lpstr>【別紙2-1】補助対象経費計算書 （事業所内訳）⑧</vt:lpstr>
      <vt:lpstr>マスターシート ３.②設備導入（公開時は非表示）</vt:lpstr>
      <vt:lpstr>【別紙1】実施計画書!Print_Area</vt:lpstr>
      <vt:lpstr>'【別紙1-1】事業実施者の概要①'!Print_Area</vt:lpstr>
      <vt:lpstr>'【別紙1-1】事業実施者の概要②'!Print_Area</vt:lpstr>
      <vt:lpstr>'【別紙1-1】事業実施者の概要③'!Print_Area</vt:lpstr>
      <vt:lpstr>'【別紙1-1】事業実施者の概要④'!Print_Area</vt:lpstr>
      <vt:lpstr>'【別紙1-1】事業実施者の概要⑤'!Print_Area</vt:lpstr>
      <vt:lpstr>'【別紙1-1】事業実施者の概要⑥'!Print_Area</vt:lpstr>
      <vt:lpstr>'【別紙1-1】事業実施者の概要⑦'!Print_Area</vt:lpstr>
      <vt:lpstr>'【別紙1-1】事業実施者の概要⑧'!Print_Area</vt:lpstr>
      <vt:lpstr>'【別紙1-3】企業間連携の概要'!Print_Area</vt:lpstr>
      <vt:lpstr>【別紙2】補助対象経費計算書!Print_Area</vt:lpstr>
      <vt:lpstr>'【別紙2-1】補助対象経費計算書 （事業所内訳）①'!Print_Area</vt:lpstr>
      <vt:lpstr>'【別紙2-1】補助対象経費計算書 （事業所内訳）②'!Print_Area</vt:lpstr>
      <vt:lpstr>'【別紙2-1】補助対象経費計算書 （事業所内訳）③'!Print_Area</vt:lpstr>
      <vt:lpstr>'【別紙2-1】補助対象経費計算書 （事業所内訳）④'!Print_Area</vt:lpstr>
      <vt:lpstr>'【別紙2-1】補助対象経費計算書 （事業所内訳）⑤'!Print_Area</vt:lpstr>
      <vt:lpstr>'【別紙2-1】補助対象経費計算書 （事業所内訳）⑥'!Print_Area</vt:lpstr>
      <vt:lpstr>'【別紙2-1】補助対象経費計算書 （事業所内訳）⑦'!Print_Area</vt:lpstr>
      <vt:lpstr>'【別紙2-1】補助対象経費計算書 （事業所内訳）⑧'!Print_Area</vt:lpstr>
      <vt:lpstr>'【別紙２-1-①】（事業所名） 経費内訳'!Print_Area</vt:lpstr>
      <vt:lpstr>'【別紙２-2】事業所合計 経費内訳'!Print_Area</vt:lpstr>
      <vt:lpstr>【様式1】応募申請書!Print_Area</vt:lpstr>
      <vt:lpstr>'旧【別紙１-３-②】実施計画書（設備導入）'!Print_Area</vt:lpstr>
      <vt:lpstr>'提出書類一覧(応募申請) '!Print_Area</vt:lpstr>
      <vt:lpstr>'旧【別紙１-３-②】実施計画書（設備導入）'!Print_Titles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塚田千穂</cp:lastModifiedBy>
  <cp:lastPrinted>2025-07-10T01:48:23Z</cp:lastPrinted>
  <dcterms:created xsi:type="dcterms:W3CDTF">2015-02-23T09:12:20Z</dcterms:created>
  <dcterms:modified xsi:type="dcterms:W3CDTF">2025-07-10T05:46:40Z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0x010100C77532852D9B19469D649C6E403CC67D</vt:lpwstr>
  </property>
</Properties>
</file>