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エネルギー起源CO2排出量計算書" sheetId="1" r:id="rId1"/>
    <sheet name="非表示" sheetId="2" state="hidden" r:id="rId2"/>
    <sheet name="LPGの体積から重量への換算" sheetId="3" r:id="rId3"/>
  </sheets>
  <externalReferences>
    <externalReference r:id="rId6"/>
    <externalReference r:id="rId7"/>
  </externalReferences>
  <definedNames>
    <definedName name="_xlfn.IFERROR" hidden="1">#NAME?</definedName>
    <definedName name="LPG">'非表示'!$D$10:$E$12</definedName>
    <definedName name="LPG種類">'非表示'!$D$10:$D$12</definedName>
    <definedName name="_xlnm.Print_Area" localSheetId="0">'エネルギー起源CO2排出量計算書'!$A$1:$V$64</definedName>
    <definedName name="係数">'[1]係数'!$D$12:$H$42</definedName>
    <definedName name="電力排出係数">'非表示'!$B$3:$D$5</definedName>
    <definedName name="年度">'非表示'!$B$2:$C$4</definedName>
    <definedName name="年度期間">'非表示'!$B$2:$C$5</definedName>
    <definedName name="本部名">'[2]ﾘｽﾄ'!$B$1:$B$20</definedName>
  </definedNames>
  <calcPr fullCalcOnLoad="1"/>
</workbook>
</file>

<file path=xl/comments1.xml><?xml version="1.0" encoding="utf-8"?>
<comments xmlns="http://schemas.openxmlformats.org/spreadsheetml/2006/main">
  <authors>
    <author>駒田 仁彦</author>
  </authors>
  <commentList>
    <comment ref="R49" authorId="0">
      <text>
        <r>
          <rPr>
            <sz val="11"/>
            <rFont val="ＭＳ Ｐゴシック"/>
            <family val="3"/>
          </rPr>
          <t>様式２－２－２
＜事業の効果＞【ＣＯ２削減効果】
（１）事業による直接効果
のCO2削減量を記入してください</t>
        </r>
      </text>
    </comment>
    <comment ref="Q13" authorId="0">
      <text>
        <r>
          <rPr>
            <sz val="11"/>
            <rFont val="ＭＳ Ｐゴシック"/>
            <family val="3"/>
          </rPr>
          <t>応募申請をする福祉施設の１年度間のエネルギー使用量を入力してください</t>
        </r>
      </text>
    </comment>
  </commentList>
</comments>
</file>

<file path=xl/sharedStrings.xml><?xml version="1.0" encoding="utf-8"?>
<sst xmlns="http://schemas.openxmlformats.org/spreadsheetml/2006/main" count="152" uniqueCount="98">
  <si>
    <t>都市ガス</t>
  </si>
  <si>
    <t>事業所名</t>
  </si>
  <si>
    <t>単位</t>
  </si>
  <si>
    <t>発熱量</t>
  </si>
  <si>
    <t>炭素（二酸化炭素）</t>
  </si>
  <si>
    <t>換算係数</t>
  </si>
  <si>
    <t>排出係数</t>
  </si>
  <si>
    <t xml:space="preserve">燃
料
</t>
  </si>
  <si>
    <t>原油(コンデンセートを除く。)</t>
  </si>
  <si>
    <t>kL</t>
  </si>
  <si>
    <t>GJ/kL</t>
  </si>
  <si>
    <t>tC/GJ</t>
  </si>
  <si>
    <t>コンデンセート(NGL)</t>
  </si>
  <si>
    <t>kL</t>
  </si>
  <si>
    <t>ガソリン</t>
  </si>
  <si>
    <t>kL</t>
  </si>
  <si>
    <t>GJ/kL</t>
  </si>
  <si>
    <t>tC/GJ</t>
  </si>
  <si>
    <t>ナフサ</t>
  </si>
  <si>
    <t>kL</t>
  </si>
  <si>
    <t>GJ/kL</t>
  </si>
  <si>
    <t>灯油</t>
  </si>
  <si>
    <t>tC/GJ</t>
  </si>
  <si>
    <t>軽油</t>
  </si>
  <si>
    <t>kL</t>
  </si>
  <si>
    <t>GJ/kL</t>
  </si>
  <si>
    <t>Ａ重油</t>
  </si>
  <si>
    <t>Ｂ・Ｃ重油</t>
  </si>
  <si>
    <t>GJ/kL</t>
  </si>
  <si>
    <t>tC/GJ</t>
  </si>
  <si>
    <t>石油アスファルト</t>
  </si>
  <si>
    <t>t</t>
  </si>
  <si>
    <t>GJ/t</t>
  </si>
  <si>
    <t>石油コークス</t>
  </si>
  <si>
    <t>GJ/t</t>
  </si>
  <si>
    <t>tC/GJ</t>
  </si>
  <si>
    <t>石油ガス</t>
  </si>
  <si>
    <t>液化石油ガス(ＬＰＧ)</t>
  </si>
  <si>
    <t>t</t>
  </si>
  <si>
    <t>石油系炭化水素ガス</t>
  </si>
  <si>
    <t>千m3</t>
  </si>
  <si>
    <t>GJ/千m3</t>
  </si>
  <si>
    <t>可 燃 性
天然ガス</t>
  </si>
  <si>
    <t>その他可燃性天然ガス</t>
  </si>
  <si>
    <t>石炭</t>
  </si>
  <si>
    <t>原料炭</t>
  </si>
  <si>
    <t>一般炭</t>
  </si>
  <si>
    <t>無煙炭</t>
  </si>
  <si>
    <t>石炭コークス</t>
  </si>
  <si>
    <t>コールタール</t>
  </si>
  <si>
    <t>コークス炉ガス</t>
  </si>
  <si>
    <t>高炉ガス</t>
  </si>
  <si>
    <t>転炉ガス</t>
  </si>
  <si>
    <t>tC/GJ</t>
  </si>
  <si>
    <t>その他の
燃 料</t>
  </si>
  <si>
    <t>熱</t>
  </si>
  <si>
    <t>産業用蒸気</t>
  </si>
  <si>
    <t>GJ</t>
  </si>
  <si>
    <t>tCO2/GJ</t>
  </si>
  <si>
    <t>産業用以外の蒸気</t>
  </si>
  <si>
    <t>温水</t>
  </si>
  <si>
    <t>冷水</t>
  </si>
  <si>
    <t>電
気</t>
  </si>
  <si>
    <t>千KWh</t>
  </si>
  <si>
    <t>tCO2/千kWh</t>
  </si>
  <si>
    <t>買電（一般電気事業者）</t>
  </si>
  <si>
    <t>液化天然ガス（ＬＮＧ）</t>
  </si>
  <si>
    <t>事業所における平成　　</t>
  </si>
  <si>
    <t>エネルギー
使用量</t>
  </si>
  <si>
    <t>tCO2/年</t>
  </si>
  <si>
    <t>エネルギーの種類</t>
  </si>
  <si>
    <t>No.</t>
  </si>
  <si>
    <t>年度（平成　年　月　～　平成　年　月）のエネルギー起源二酸化炭素排出量計算書</t>
  </si>
  <si>
    <r>
      <t>　プロパン：0.502[</t>
    </r>
    <r>
      <rPr>
        <b/>
        <sz val="11"/>
        <color indexed="8"/>
        <rFont val="ＭＳ ゴシック"/>
        <family val="3"/>
      </rPr>
      <t>m3/kg</t>
    </r>
    <r>
      <rPr>
        <sz val="11"/>
        <color indexed="8"/>
        <rFont val="ＭＳ ゴシック"/>
        <family val="3"/>
      </rPr>
      <t>]  ブタン：0.355[</t>
    </r>
    <r>
      <rPr>
        <b/>
        <sz val="11"/>
        <color indexed="8"/>
        <rFont val="ＭＳ ゴシック"/>
        <family val="3"/>
      </rPr>
      <t>m3/kg</t>
    </r>
    <r>
      <rPr>
        <sz val="11"/>
        <color indexed="8"/>
        <rFont val="ＭＳ ゴシック"/>
        <family val="3"/>
      </rPr>
      <t>]　プロパン・ブタン混合：0.458[</t>
    </r>
    <r>
      <rPr>
        <b/>
        <sz val="11"/>
        <color indexed="8"/>
        <rFont val="ＭＳ ゴシック"/>
        <family val="3"/>
      </rPr>
      <t>m3/kg</t>
    </r>
    <r>
      <rPr>
        <sz val="11"/>
        <color indexed="8"/>
        <rFont val="ＭＳ ゴシック"/>
        <family val="3"/>
      </rPr>
      <t>]</t>
    </r>
  </si>
  <si>
    <t>法人名</t>
  </si>
  <si>
    <t>千m3</t>
  </si>
  <si>
    <t>⇒</t>
  </si>
  <si>
    <t>t</t>
  </si>
  <si>
    <t>プロパン</t>
  </si>
  <si>
    <t>ブタン</t>
  </si>
  <si>
    <t>プロパン・ブタン混合</t>
  </si>
  <si>
    <t>換算係数</t>
  </si>
  <si>
    <t>①ガス種類を選択</t>
  </si>
  <si>
    <t>②LPGの体積を入力</t>
  </si>
  <si>
    <t>m3/kg</t>
  </si>
  <si>
    <t>高効率設備導入補助事業によるCO2削減量（tCO2)</t>
  </si>
  <si>
    <t>事業所における二酸化炭素排出量（tCO2)</t>
  </si>
  <si>
    <t>高効率設備導入補助事業によるCO2削減率</t>
  </si>
  <si>
    <t>％</t>
  </si>
  <si>
    <t>・省CO2型福祉施設等モデル支援事業へご応募される場合は本資料を必ず添付してください。</t>
  </si>
  <si>
    <t>・この色のセルに記入してください</t>
  </si>
  <si>
    <t>別添（省CO2型福祉施設等モデル支援事業）</t>
  </si>
  <si>
    <t>注　「その他の燃料」を使用している場合、その燃料の名前の入力、各係数を設定してください。その場合、根拠となる資料を添付してください。</t>
  </si>
  <si>
    <t>注　入力するエネルギー使用量の単位にご注意ください</t>
  </si>
  <si>
    <t>↑削減率の基準となる年度を選択してください（26年度もしくは27年度）</t>
  </si>
  <si>
    <t>年度（平成26年 4月　～　平成27年 3月）のエネルギー起源二酸化炭素排出量計算書</t>
  </si>
  <si>
    <t>年度（平成27年 4月　～　平成28年 3月）のエネルギー起源二酸化炭素排出量計算書</t>
  </si>
  <si>
    <r>
      <t>CO2</t>
    </r>
    <r>
      <rPr>
        <sz val="11"/>
        <rFont val="ＭＳ Ｐゴシック"/>
        <family val="3"/>
      </rPr>
      <t xml:space="preserve">
排出量</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</si>
</sst>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Red]\-#,##0.0\ "/>
    <numFmt numFmtId="178" formatCode="0.0000_ "/>
    <numFmt numFmtId="179" formatCode="0.000"/>
    <numFmt numFmtId="180" formatCode="0.000_ "/>
    <numFmt numFmtId="181" formatCode="#,##0.000;[Red]\-#,##0.000"/>
    <numFmt numFmtId="182" formatCode="0.0000"/>
    <numFmt numFmtId="183" formatCode="&quot;〔&quot;@&quot;〕&quot;"/>
    <numFmt numFmtId="184" formatCode="#,##0.0000_ "/>
    <numFmt numFmtId="185" formatCode="#,##0.0000_);[Red]\(#,##0.0000\)"/>
    <numFmt numFmtId="186" formatCode="#,##0.000_ "/>
    <numFmt numFmtId="187" formatCode="#,##0.0;[Red]\-#,##0.0"/>
  </numFmts>
  <fonts count="62">
    <font>
      <sz val="11"/>
      <color theme="1"/>
      <name val="Calibri"/>
      <family val="3"/>
    </font>
    <font>
      <sz val="11"/>
      <color indexed="8"/>
      <name val="ＭＳ Ｐゴシック"/>
      <family val="3"/>
    </font>
    <font>
      <sz val="6"/>
      <name val="ＭＳ Ｐゴシック"/>
      <family val="3"/>
    </font>
    <font>
      <sz val="11"/>
      <name val="ＭＳ Ｐゴシック"/>
      <family val="3"/>
    </font>
    <font>
      <b/>
      <sz val="11"/>
      <color indexed="8"/>
      <name val="ＭＳ ゴシック"/>
      <family val="3"/>
    </font>
    <font>
      <sz val="11"/>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b/>
      <sz val="12"/>
      <color indexed="8"/>
      <name val="ＭＳ ゴシック"/>
      <family val="3"/>
    </font>
    <font>
      <sz val="10"/>
      <color indexed="8"/>
      <name val="ＭＳ Ｐゴシック"/>
      <family val="3"/>
    </font>
    <font>
      <b/>
      <sz val="12"/>
      <color indexed="8"/>
      <name val="ＭＳ Ｐゴシック"/>
      <family val="3"/>
    </font>
    <font>
      <sz val="10"/>
      <name val="ＭＳ Ｐゴシック"/>
      <family val="3"/>
    </font>
    <font>
      <b/>
      <sz val="14"/>
      <color indexed="10"/>
      <name val="ＭＳ Ｐゴシック"/>
      <family val="3"/>
    </font>
    <font>
      <b/>
      <sz val="14"/>
      <name val="ＭＳ Ｐゴシック"/>
      <family val="3"/>
    </font>
    <font>
      <sz val="12"/>
      <color indexed="10"/>
      <name val="ＭＳ Ｐゴシック"/>
      <family val="3"/>
    </font>
    <font>
      <sz val="12"/>
      <color indexed="8"/>
      <name val="ＭＳ Ｐゴシック"/>
      <family val="3"/>
    </font>
    <font>
      <b/>
      <sz val="16"/>
      <color indexed="10"/>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
      <b/>
      <sz val="12"/>
      <color theme="1"/>
      <name val="ＭＳ ゴシック"/>
      <family val="3"/>
    </font>
    <font>
      <sz val="10"/>
      <color theme="1"/>
      <name val="Calibri"/>
      <family val="3"/>
    </font>
    <font>
      <sz val="11"/>
      <color theme="1"/>
      <name val="ＭＳ ゴシック"/>
      <family val="3"/>
    </font>
    <font>
      <b/>
      <sz val="12"/>
      <color theme="1"/>
      <name val="Calibri"/>
      <family val="3"/>
    </font>
    <font>
      <sz val="10"/>
      <name val="Calibri"/>
      <family val="3"/>
    </font>
    <font>
      <sz val="11"/>
      <name val="Calibri"/>
      <family val="3"/>
    </font>
    <font>
      <b/>
      <sz val="14"/>
      <color rgb="FFFF0000"/>
      <name val="Calibri"/>
      <family val="3"/>
    </font>
    <font>
      <b/>
      <sz val="14"/>
      <name val="Calibri"/>
      <family val="3"/>
    </font>
    <font>
      <sz val="12"/>
      <color rgb="FFFF0000"/>
      <name val="Calibri"/>
      <family val="3"/>
    </font>
    <font>
      <sz val="12"/>
      <color theme="1"/>
      <name val="Calibri"/>
      <family val="3"/>
    </font>
    <font>
      <b/>
      <sz val="16"/>
      <color rgb="FFFF0000"/>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style="thin"/>
      <right/>
      <top/>
      <bottom style="double"/>
    </border>
    <border>
      <left/>
      <right/>
      <top/>
      <bottom style="double"/>
    </border>
    <border>
      <left style="thin"/>
      <right style="thin"/>
      <top/>
      <bottom style="thin"/>
    </border>
    <border>
      <left style="thin"/>
      <right style="thin"/>
      <top style="thin"/>
      <bottom style="thin"/>
    </border>
    <border>
      <left style="thin"/>
      <right/>
      <top style="thin"/>
      <bottom style="thin"/>
    </border>
    <border>
      <left/>
      <right/>
      <top style="thin"/>
      <bottom style="thin"/>
    </border>
    <border>
      <left style="thin"/>
      <right style="thin"/>
      <top/>
      <bottom style="double"/>
    </border>
    <border>
      <left/>
      <right style="thin"/>
      <top style="thin"/>
      <bottom style="thin"/>
    </border>
    <border>
      <left style="thin"/>
      <right style="thin"/>
      <top/>
      <bottom>
        <color indexed="63"/>
      </bottom>
    </border>
    <border>
      <left style="medium"/>
      <right style="medium"/>
      <top style="medium"/>
      <bottom style="medium"/>
    </border>
    <border>
      <left style="thin"/>
      <right/>
      <top/>
      <bottom style="thin"/>
    </border>
    <border>
      <left/>
      <right/>
      <top/>
      <bottom style="thin"/>
    </border>
    <border>
      <left/>
      <right style="thin"/>
      <top/>
      <bottom style="thin"/>
    </border>
    <border>
      <left style="thin"/>
      <right/>
      <top style="double"/>
      <bottom style="thin"/>
    </border>
    <border>
      <left/>
      <right/>
      <top style="double"/>
      <bottom style="thin"/>
    </border>
    <border>
      <left/>
      <right style="thin"/>
      <top style="double"/>
      <bottom style="thin"/>
    </border>
    <border>
      <left/>
      <right style="thin"/>
      <top style="thin"/>
      <bottom/>
    </border>
    <border>
      <left style="thin"/>
      <right/>
      <top/>
      <bottom/>
    </border>
    <border>
      <left/>
      <right style="thin"/>
      <top/>
      <bottom/>
    </border>
    <border>
      <left/>
      <right style="thin"/>
      <top/>
      <bottom style="double"/>
    </border>
    <border>
      <left style="thin"/>
      <right style="thin"/>
      <top style="thin"/>
      <bottom/>
    </border>
    <border>
      <left style="medium"/>
      <right/>
      <top style="medium"/>
      <bottom style="medium"/>
    </border>
    <border>
      <left/>
      <right/>
      <top style="medium"/>
      <bottom style="medium"/>
    </border>
    <border>
      <left/>
      <right style="medium"/>
      <top style="medium"/>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48" fillId="32" borderId="0" applyNumberFormat="0" applyBorder="0" applyAlignment="0" applyProtection="0"/>
  </cellStyleXfs>
  <cellXfs count="154">
    <xf numFmtId="0" fontId="0" fillId="0" borderId="0" xfId="0" applyFont="1" applyAlignment="1">
      <alignment vertical="center"/>
    </xf>
    <xf numFmtId="0" fontId="0" fillId="33" borderId="0" xfId="0" applyFill="1" applyAlignment="1">
      <alignment vertical="center"/>
    </xf>
    <xf numFmtId="0" fontId="49" fillId="33" borderId="0" xfId="0" applyFont="1" applyFill="1" applyAlignment="1">
      <alignment vertical="center"/>
    </xf>
    <xf numFmtId="0" fontId="50" fillId="33" borderId="0" xfId="0" applyFont="1" applyFill="1" applyAlignment="1">
      <alignment vertical="center"/>
    </xf>
    <xf numFmtId="0" fontId="44" fillId="33" borderId="0" xfId="0" applyFont="1" applyFill="1" applyAlignment="1">
      <alignment vertical="center"/>
    </xf>
    <xf numFmtId="0" fontId="0" fillId="33" borderId="0" xfId="0" applyFont="1" applyFill="1" applyAlignment="1">
      <alignment vertical="center"/>
    </xf>
    <xf numFmtId="0" fontId="51" fillId="33" borderId="0" xfId="0" applyFont="1" applyFill="1" applyAlignment="1">
      <alignment vertical="center"/>
    </xf>
    <xf numFmtId="0" fontId="51" fillId="33" borderId="0" xfId="0" applyFont="1" applyFill="1" applyAlignment="1">
      <alignment horizontal="center" vertical="center"/>
    </xf>
    <xf numFmtId="0" fontId="49" fillId="33" borderId="0" xfId="61" applyFont="1" applyFill="1">
      <alignment vertical="center"/>
      <protection/>
    </xf>
    <xf numFmtId="179" fontId="0" fillId="33" borderId="0" xfId="0" applyNumberFormat="1" applyFill="1" applyAlignment="1">
      <alignment vertical="center"/>
    </xf>
    <xf numFmtId="0" fontId="52" fillId="33" borderId="0" xfId="61" applyFont="1" applyFill="1">
      <alignment vertical="center"/>
      <protection/>
    </xf>
    <xf numFmtId="0" fontId="53" fillId="33" borderId="0" xfId="0" applyFont="1" applyFill="1" applyAlignment="1">
      <alignment vertical="center"/>
    </xf>
    <xf numFmtId="176" fontId="54" fillId="33" borderId="0" xfId="0" applyNumberFormat="1" applyFont="1" applyFill="1" applyAlignment="1">
      <alignment vertical="center"/>
    </xf>
    <xf numFmtId="38" fontId="54" fillId="33" borderId="0" xfId="48" applyFont="1" applyFill="1" applyAlignment="1">
      <alignment vertical="center"/>
    </xf>
    <xf numFmtId="0" fontId="54" fillId="33" borderId="0" xfId="0" applyFont="1" applyFill="1" applyAlignment="1">
      <alignment vertical="center"/>
    </xf>
    <xf numFmtId="0" fontId="51" fillId="33" borderId="0" xfId="0" applyFont="1" applyFill="1" applyAlignment="1">
      <alignment horizontal="right" vertical="center"/>
    </xf>
    <xf numFmtId="0" fontId="53" fillId="33" borderId="0" xfId="0" applyFont="1" applyFill="1" applyAlignment="1">
      <alignment horizontal="center" vertical="center"/>
    </xf>
    <xf numFmtId="0" fontId="51" fillId="33" borderId="0" xfId="0" applyFont="1" applyFill="1" applyBorder="1" applyAlignment="1">
      <alignment horizontal="center" vertical="center"/>
    </xf>
    <xf numFmtId="0" fontId="0" fillId="4" borderId="10"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0" fillId="4" borderId="13" xfId="0" applyFont="1" applyFill="1" applyBorder="1" applyAlignment="1">
      <alignment vertical="center" wrapText="1"/>
    </xf>
    <xf numFmtId="0" fontId="0" fillId="33" borderId="14" xfId="0" applyFont="1" applyFill="1" applyBorder="1" applyAlignment="1">
      <alignment horizontal="center" vertical="center" wrapText="1"/>
    </xf>
    <xf numFmtId="0" fontId="55" fillId="33" borderId="14" xfId="0" applyFont="1" applyFill="1" applyBorder="1" applyAlignment="1">
      <alignment horizontal="center" vertical="center"/>
    </xf>
    <xf numFmtId="38" fontId="55" fillId="33" borderId="14" xfId="48" applyFont="1" applyFill="1" applyBorder="1" applyAlignment="1">
      <alignment vertical="center"/>
    </xf>
    <xf numFmtId="0" fontId="55" fillId="33" borderId="14" xfId="0" applyFont="1" applyFill="1" applyBorder="1" applyAlignment="1" applyProtection="1">
      <alignment horizontal="center" vertical="center"/>
      <protection/>
    </xf>
    <xf numFmtId="0" fontId="0" fillId="33" borderId="15" xfId="0" applyFont="1" applyFill="1" applyBorder="1" applyAlignment="1">
      <alignment horizontal="center" vertical="center" wrapText="1"/>
    </xf>
    <xf numFmtId="0" fontId="55" fillId="33" borderId="15" xfId="0" applyFont="1" applyFill="1" applyBorder="1" applyAlignment="1">
      <alignment horizontal="center" vertical="center"/>
    </xf>
    <xf numFmtId="38" fontId="55" fillId="33" borderId="15" xfId="48" applyFont="1" applyFill="1" applyBorder="1" applyAlignment="1">
      <alignment vertical="center"/>
    </xf>
    <xf numFmtId="0" fontId="55" fillId="33" borderId="15" xfId="0" applyFont="1" applyFill="1" applyBorder="1" applyAlignment="1" applyProtection="1">
      <alignment horizontal="center" vertical="center"/>
      <protection/>
    </xf>
    <xf numFmtId="182" fontId="55" fillId="33" borderId="15" xfId="0" applyNumberFormat="1" applyFont="1" applyFill="1" applyBorder="1" applyAlignment="1" applyProtection="1">
      <alignment horizontal="center" vertical="center"/>
      <protection/>
    </xf>
    <xf numFmtId="0" fontId="0" fillId="33" borderId="10" xfId="0" applyFont="1" applyFill="1" applyBorder="1" applyAlignment="1">
      <alignment horizontal="center" vertical="center" wrapText="1"/>
    </xf>
    <xf numFmtId="0" fontId="55" fillId="33" borderId="15" xfId="0" applyFont="1" applyFill="1" applyBorder="1" applyAlignment="1">
      <alignment horizontal="center" vertical="center" shrinkToFit="1"/>
    </xf>
    <xf numFmtId="178" fontId="55" fillId="33" borderId="15" xfId="0" applyNumberFormat="1" applyFont="1" applyFill="1" applyBorder="1" applyAlignment="1">
      <alignment vertical="center"/>
    </xf>
    <xf numFmtId="4" fontId="55" fillId="33" borderId="15" xfId="0" applyNumberFormat="1" applyFont="1" applyFill="1" applyBorder="1" applyAlignment="1" applyProtection="1">
      <alignment horizontal="center" vertical="center"/>
      <protection/>
    </xf>
    <xf numFmtId="181" fontId="55" fillId="33" borderId="15" xfId="48" applyNumberFormat="1" applyFont="1" applyFill="1" applyBorder="1" applyAlignment="1">
      <alignment horizontal="center" vertical="center"/>
    </xf>
    <xf numFmtId="0" fontId="55" fillId="33" borderId="15" xfId="0" applyFont="1" applyFill="1" applyBorder="1" applyAlignment="1">
      <alignment horizontal="center" vertical="center" wrapText="1"/>
    </xf>
    <xf numFmtId="0" fontId="55" fillId="33" borderId="16" xfId="0" applyFont="1" applyFill="1" applyBorder="1" applyAlignment="1">
      <alignment horizontal="left" vertical="center"/>
    </xf>
    <xf numFmtId="0" fontId="55" fillId="33" borderId="17" xfId="0" applyFont="1" applyFill="1" applyBorder="1" applyAlignment="1">
      <alignment horizontal="left" vertical="center"/>
    </xf>
    <xf numFmtId="177" fontId="55" fillId="33" borderId="15" xfId="48" applyNumberFormat="1" applyFont="1" applyFill="1" applyBorder="1" applyAlignment="1">
      <alignment vertical="center"/>
    </xf>
    <xf numFmtId="38" fontId="55" fillId="33" borderId="15" xfId="48" applyFont="1" applyFill="1" applyBorder="1" applyAlignment="1">
      <alignment vertical="center"/>
    </xf>
    <xf numFmtId="4" fontId="55" fillId="33" borderId="15" xfId="0" applyNumberFormat="1" applyFont="1" applyFill="1" applyBorder="1" applyAlignment="1" applyProtection="1">
      <alignment vertical="center"/>
      <protection/>
    </xf>
    <xf numFmtId="0" fontId="55" fillId="33" borderId="15" xfId="0" applyFont="1" applyFill="1" applyBorder="1" applyAlignment="1" applyProtection="1">
      <alignment vertical="center"/>
      <protection/>
    </xf>
    <xf numFmtId="179" fontId="55" fillId="33" borderId="15" xfId="0" applyNumberFormat="1" applyFont="1" applyFill="1" applyBorder="1" applyAlignment="1">
      <alignment horizontal="center" vertical="center"/>
    </xf>
    <xf numFmtId="0" fontId="55" fillId="33" borderId="13" xfId="0" applyFont="1" applyFill="1" applyBorder="1" applyAlignment="1">
      <alignment horizontal="center" vertical="center" wrapText="1"/>
    </xf>
    <xf numFmtId="0" fontId="55" fillId="33" borderId="12" xfId="0" applyFont="1" applyFill="1" applyBorder="1" applyAlignment="1">
      <alignment horizontal="left" vertical="center"/>
    </xf>
    <xf numFmtId="0" fontId="55" fillId="33" borderId="13" xfId="0" applyFont="1" applyFill="1" applyBorder="1" applyAlignment="1">
      <alignment horizontal="left" vertical="center"/>
    </xf>
    <xf numFmtId="0" fontId="55" fillId="33" borderId="18" xfId="0" applyFont="1" applyFill="1" applyBorder="1" applyAlignment="1">
      <alignment horizontal="center" vertical="center"/>
    </xf>
    <xf numFmtId="177" fontId="55" fillId="33" borderId="18" xfId="48" applyNumberFormat="1" applyFont="1" applyFill="1" applyBorder="1" applyAlignment="1">
      <alignment vertical="center"/>
    </xf>
    <xf numFmtId="38" fontId="55" fillId="33" borderId="18" xfId="48" applyFont="1" applyFill="1" applyBorder="1" applyAlignment="1">
      <alignment vertical="center"/>
    </xf>
    <xf numFmtId="4" fontId="55" fillId="33" borderId="18" xfId="0" applyNumberFormat="1" applyFont="1" applyFill="1" applyBorder="1" applyAlignment="1" applyProtection="1">
      <alignment vertical="center"/>
      <protection/>
    </xf>
    <xf numFmtId="0" fontId="55" fillId="33" borderId="18" xfId="0" applyFont="1" applyFill="1" applyBorder="1" applyAlignment="1" applyProtection="1">
      <alignment vertical="center"/>
      <protection/>
    </xf>
    <xf numFmtId="179" fontId="55" fillId="33" borderId="18" xfId="0" applyNumberFormat="1" applyFont="1" applyFill="1" applyBorder="1" applyAlignment="1">
      <alignment vertical="center"/>
    </xf>
    <xf numFmtId="0" fontId="0" fillId="33" borderId="0" xfId="0" applyFont="1" applyFill="1" applyAlignment="1" applyProtection="1">
      <alignment vertical="center"/>
      <protection/>
    </xf>
    <xf numFmtId="0" fontId="56" fillId="33" borderId="0" xfId="0" applyFont="1" applyFill="1" applyAlignment="1" applyProtection="1">
      <alignment vertical="center"/>
      <protection/>
    </xf>
    <xf numFmtId="0" fontId="49" fillId="33" borderId="0" xfId="0" applyFont="1" applyFill="1" applyAlignment="1">
      <alignment vertical="center"/>
    </xf>
    <xf numFmtId="187" fontId="57" fillId="33" borderId="14" xfId="48" applyNumberFormat="1" applyFont="1" applyFill="1" applyBorder="1" applyAlignment="1">
      <alignment vertical="center"/>
    </xf>
    <xf numFmtId="0" fontId="58" fillId="33" borderId="0" xfId="0" applyFont="1" applyFill="1" applyAlignment="1">
      <alignment vertical="center"/>
    </xf>
    <xf numFmtId="177" fontId="55" fillId="28" borderId="14" xfId="48" applyNumberFormat="1" applyFont="1" applyFill="1" applyBorder="1" applyAlignment="1">
      <alignment vertical="center"/>
    </xf>
    <xf numFmtId="177" fontId="55" fillId="28" borderId="15" xfId="48" applyNumberFormat="1" applyFont="1" applyFill="1" applyBorder="1" applyAlignment="1">
      <alignment vertical="center"/>
    </xf>
    <xf numFmtId="177" fontId="55" fillId="28" borderId="15" xfId="48" applyNumberFormat="1" applyFont="1" applyFill="1" applyBorder="1" applyAlignment="1">
      <alignment vertical="center"/>
    </xf>
    <xf numFmtId="0" fontId="0" fillId="28" borderId="16" xfId="0" applyFont="1" applyFill="1" applyBorder="1" applyAlignment="1">
      <alignment vertical="center"/>
    </xf>
    <xf numFmtId="0" fontId="51" fillId="28" borderId="17" xfId="0" applyFont="1" applyFill="1" applyBorder="1" applyAlignment="1">
      <alignment horizontal="center" vertical="center"/>
    </xf>
    <xf numFmtId="0" fontId="51" fillId="28" borderId="19" xfId="0" applyFont="1" applyFill="1" applyBorder="1" applyAlignment="1">
      <alignment horizontal="center" vertical="center"/>
    </xf>
    <xf numFmtId="0" fontId="59" fillId="33" borderId="0" xfId="0" applyFont="1" applyFill="1" applyAlignment="1">
      <alignment horizontal="right" vertical="center"/>
    </xf>
    <xf numFmtId="38" fontId="57" fillId="33" borderId="20" xfId="48" applyFont="1" applyFill="1" applyBorder="1" applyAlignment="1">
      <alignment vertical="center"/>
    </xf>
    <xf numFmtId="38" fontId="57" fillId="28" borderId="21" xfId="48" applyFont="1" applyFill="1" applyBorder="1" applyAlignment="1">
      <alignment vertical="center"/>
    </xf>
    <xf numFmtId="0" fontId="60" fillId="33" borderId="0" xfId="0" applyFont="1" applyFill="1" applyAlignment="1">
      <alignment vertical="center"/>
    </xf>
    <xf numFmtId="0" fontId="0" fillId="33" borderId="0" xfId="0" applyFont="1" applyFill="1" applyAlignment="1">
      <alignment horizontal="left" vertical="center"/>
    </xf>
    <xf numFmtId="180" fontId="55" fillId="33" borderId="22" xfId="0" applyNumberFormat="1" applyFont="1" applyFill="1" applyBorder="1" applyAlignment="1" applyProtection="1">
      <alignment horizontal="left" vertical="center"/>
      <protection/>
    </xf>
    <xf numFmtId="180" fontId="55" fillId="33" borderId="23" xfId="0" applyNumberFormat="1" applyFont="1" applyFill="1" applyBorder="1" applyAlignment="1" applyProtection="1">
      <alignment horizontal="left" vertical="center"/>
      <protection/>
    </xf>
    <xf numFmtId="180" fontId="55" fillId="33" borderId="24" xfId="0" applyNumberFormat="1" applyFont="1" applyFill="1" applyBorder="1" applyAlignment="1" applyProtection="1">
      <alignment horizontal="left" vertical="center"/>
      <protection/>
    </xf>
    <xf numFmtId="0" fontId="0" fillId="33" borderId="25" xfId="0" applyFont="1" applyFill="1" applyBorder="1" applyAlignment="1">
      <alignment horizontal="left" vertical="center" wrapText="1"/>
    </xf>
    <xf numFmtId="0" fontId="0" fillId="33" borderId="26" xfId="0" applyFont="1" applyFill="1" applyBorder="1" applyAlignment="1">
      <alignment horizontal="left" vertical="center" wrapText="1"/>
    </xf>
    <xf numFmtId="0" fontId="0" fillId="33" borderId="27" xfId="0" applyFont="1" applyFill="1" applyBorder="1" applyAlignment="1">
      <alignment horizontal="left" vertical="center" wrapText="1"/>
    </xf>
    <xf numFmtId="0" fontId="0" fillId="33" borderId="16" xfId="0" applyFont="1" applyFill="1" applyBorder="1" applyAlignment="1">
      <alignment horizontal="left" vertical="center" wrapText="1"/>
    </xf>
    <xf numFmtId="0" fontId="0" fillId="33" borderId="17" xfId="0" applyFont="1" applyFill="1" applyBorder="1" applyAlignment="1">
      <alignment horizontal="left" vertical="center" wrapText="1"/>
    </xf>
    <xf numFmtId="0" fontId="0" fillId="33" borderId="19" xfId="0" applyFont="1" applyFill="1" applyBorder="1" applyAlignment="1">
      <alignment horizontal="left" vertical="center" wrapText="1"/>
    </xf>
    <xf numFmtId="0" fontId="55" fillId="33" borderId="10" xfId="0" applyFont="1" applyFill="1" applyBorder="1" applyAlignment="1">
      <alignment horizontal="center" vertical="center" wrapText="1"/>
    </xf>
    <xf numFmtId="0" fontId="55" fillId="33" borderId="28" xfId="0" applyFont="1" applyFill="1" applyBorder="1" applyAlignment="1">
      <alignment horizontal="center" vertical="center" wrapText="1"/>
    </xf>
    <xf numFmtId="0" fontId="55" fillId="33" borderId="29" xfId="0" applyFont="1" applyFill="1" applyBorder="1" applyAlignment="1">
      <alignment horizontal="center" vertical="center" wrapText="1"/>
    </xf>
    <xf numFmtId="0" fontId="55" fillId="33" borderId="30" xfId="0" applyFont="1" applyFill="1" applyBorder="1" applyAlignment="1">
      <alignment horizontal="center" vertical="center" wrapText="1"/>
    </xf>
    <xf numFmtId="0" fontId="55" fillId="33" borderId="12" xfId="0" applyFont="1" applyFill="1" applyBorder="1" applyAlignment="1">
      <alignment horizontal="center" vertical="center" wrapText="1"/>
    </xf>
    <xf numFmtId="0" fontId="55" fillId="33" borderId="31" xfId="0" applyFont="1" applyFill="1" applyBorder="1" applyAlignment="1">
      <alignment horizontal="center" vertical="center" wrapText="1"/>
    </xf>
    <xf numFmtId="180" fontId="55" fillId="33" borderId="25" xfId="0" applyNumberFormat="1" applyFont="1" applyFill="1" applyBorder="1" applyAlignment="1" applyProtection="1">
      <alignment horizontal="left" vertical="center"/>
      <protection/>
    </xf>
    <xf numFmtId="180" fontId="55" fillId="33" borderId="26" xfId="0" applyNumberFormat="1" applyFont="1" applyFill="1" applyBorder="1" applyAlignment="1" applyProtection="1">
      <alignment horizontal="left" vertical="center"/>
      <protection/>
    </xf>
    <xf numFmtId="180" fontId="55" fillId="33" borderId="27" xfId="0" applyNumberFormat="1" applyFont="1" applyFill="1" applyBorder="1" applyAlignment="1" applyProtection="1">
      <alignment horizontal="left" vertical="center"/>
      <protection/>
    </xf>
    <xf numFmtId="0" fontId="0" fillId="4" borderId="32" xfId="0" applyFont="1" applyFill="1" applyBorder="1" applyAlignment="1">
      <alignment horizontal="center" vertical="center" wrapText="1"/>
    </xf>
    <xf numFmtId="0" fontId="0" fillId="4" borderId="18" xfId="0" applyFont="1" applyFill="1" applyBorder="1" applyAlignment="1">
      <alignment horizontal="center" vertical="center" wrapText="1"/>
    </xf>
    <xf numFmtId="0" fontId="55" fillId="33" borderId="15" xfId="0" applyFont="1" applyFill="1" applyBorder="1" applyAlignment="1">
      <alignment horizontal="left" vertical="center"/>
    </xf>
    <xf numFmtId="0" fontId="55" fillId="33" borderId="15" xfId="0" applyFont="1" applyFill="1" applyBorder="1" applyAlignment="1">
      <alignment horizontal="left" vertical="center" wrapText="1"/>
    </xf>
    <xf numFmtId="0" fontId="55" fillId="33" borderId="15" xfId="0" applyNumberFormat="1" applyFont="1" applyFill="1" applyBorder="1" applyAlignment="1" applyProtection="1">
      <alignment horizontal="left" vertical="center" shrinkToFit="1"/>
      <protection locked="0"/>
    </xf>
    <xf numFmtId="0" fontId="55" fillId="33" borderId="10" xfId="0" applyFont="1" applyFill="1" applyBorder="1" applyAlignment="1">
      <alignment horizontal="left" vertical="center" wrapText="1"/>
    </xf>
    <xf numFmtId="0" fontId="55" fillId="33" borderId="11" xfId="0" applyFont="1" applyFill="1" applyBorder="1" applyAlignment="1">
      <alignment horizontal="left" vertical="center" wrapText="1"/>
    </xf>
    <xf numFmtId="0" fontId="55" fillId="33" borderId="28" xfId="0" applyFont="1" applyFill="1" applyBorder="1" applyAlignment="1">
      <alignment horizontal="left" vertical="center" wrapText="1"/>
    </xf>
    <xf numFmtId="0" fontId="55" fillId="33" borderId="29" xfId="0" applyFont="1" applyFill="1" applyBorder="1" applyAlignment="1">
      <alignment horizontal="left" vertical="center" wrapText="1"/>
    </xf>
    <xf numFmtId="0" fontId="55" fillId="33" borderId="0" xfId="0" applyFont="1" applyFill="1" applyBorder="1" applyAlignment="1">
      <alignment horizontal="left" vertical="center" wrapText="1"/>
    </xf>
    <xf numFmtId="0" fontId="55" fillId="33" borderId="30" xfId="0" applyFont="1" applyFill="1" applyBorder="1" applyAlignment="1">
      <alignment horizontal="left" vertical="center" wrapText="1"/>
    </xf>
    <xf numFmtId="0" fontId="55" fillId="33" borderId="22" xfId="0" applyFont="1" applyFill="1" applyBorder="1" applyAlignment="1">
      <alignment horizontal="left" vertical="center" wrapText="1"/>
    </xf>
    <xf numFmtId="0" fontId="55" fillId="33" borderId="23" xfId="0" applyFont="1" applyFill="1" applyBorder="1" applyAlignment="1">
      <alignment horizontal="left" vertical="center" wrapText="1"/>
    </xf>
    <xf numFmtId="0" fontId="55" fillId="33" borderId="24" xfId="0" applyFont="1" applyFill="1" applyBorder="1" applyAlignment="1">
      <alignment horizontal="left" vertical="center" wrapText="1"/>
    </xf>
    <xf numFmtId="0" fontId="53" fillId="28" borderId="33" xfId="0" applyFont="1" applyFill="1" applyBorder="1" applyAlignment="1">
      <alignment horizontal="center" vertical="center"/>
    </xf>
    <xf numFmtId="0" fontId="53" fillId="28" borderId="34" xfId="0" applyFont="1" applyFill="1" applyBorder="1" applyAlignment="1">
      <alignment horizontal="center" vertical="center"/>
    </xf>
    <xf numFmtId="0" fontId="53" fillId="28" borderId="35" xfId="0" applyFont="1" applyFill="1" applyBorder="1" applyAlignment="1">
      <alignment horizontal="center" vertical="center"/>
    </xf>
    <xf numFmtId="0" fontId="55" fillId="33" borderId="15"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55" fillId="33" borderId="14"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55" fillId="33" borderId="14" xfId="0" applyFont="1" applyFill="1" applyBorder="1" applyAlignment="1">
      <alignment horizontal="left" vertical="center" shrinkToFit="1"/>
    </xf>
    <xf numFmtId="0" fontId="55" fillId="33" borderId="15" xfId="0" applyFont="1" applyFill="1" applyBorder="1" applyAlignment="1">
      <alignment horizontal="left" vertical="center" shrinkToFit="1"/>
    </xf>
    <xf numFmtId="0" fontId="55" fillId="33" borderId="10" xfId="0" applyNumberFormat="1" applyFont="1" applyFill="1" applyBorder="1" applyAlignment="1" applyProtection="1">
      <alignment horizontal="left" vertical="center" shrinkToFit="1"/>
      <protection locked="0"/>
    </xf>
    <xf numFmtId="0" fontId="55" fillId="33" borderId="11" xfId="0" applyNumberFormat="1" applyFont="1" applyFill="1" applyBorder="1" applyAlignment="1" applyProtection="1">
      <alignment horizontal="left" vertical="center" shrinkToFit="1"/>
      <protection locked="0"/>
    </xf>
    <xf numFmtId="0" fontId="51" fillId="28" borderId="23"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8" xfId="0" applyFont="1" applyFill="1" applyBorder="1" applyAlignment="1">
      <alignment horizontal="center" vertical="center"/>
    </xf>
    <xf numFmtId="38" fontId="55" fillId="4" borderId="32" xfId="48" applyFont="1" applyFill="1" applyBorder="1" applyAlignment="1">
      <alignment horizontal="center" vertical="center" wrapText="1"/>
    </xf>
    <xf numFmtId="38" fontId="55" fillId="4" borderId="18" xfId="48" applyFont="1" applyFill="1" applyBorder="1" applyAlignment="1">
      <alignment horizontal="center" vertical="center"/>
    </xf>
    <xf numFmtId="0" fontId="55" fillId="4" borderId="10" xfId="0" applyFont="1" applyFill="1" applyBorder="1" applyAlignment="1">
      <alignment horizontal="center" vertical="center"/>
    </xf>
    <xf numFmtId="0" fontId="55" fillId="4" borderId="28" xfId="0" applyFont="1" applyFill="1" applyBorder="1" applyAlignment="1">
      <alignment horizontal="center" vertical="center"/>
    </xf>
    <xf numFmtId="0" fontId="55" fillId="4" borderId="12" xfId="0" applyFont="1" applyFill="1" applyBorder="1" applyAlignment="1">
      <alignment horizontal="center" vertical="center"/>
    </xf>
    <xf numFmtId="0" fontId="55" fillId="4" borderId="31" xfId="0" applyFont="1" applyFill="1" applyBorder="1" applyAlignment="1">
      <alignment horizontal="center" vertical="center"/>
    </xf>
    <xf numFmtId="176" fontId="55" fillId="4" borderId="32" xfId="0" applyNumberFormat="1" applyFont="1" applyFill="1" applyBorder="1" applyAlignment="1">
      <alignment horizontal="center" vertical="center" wrapText="1"/>
    </xf>
    <xf numFmtId="176" fontId="55" fillId="4" borderId="18" xfId="0" applyNumberFormat="1" applyFont="1" applyFill="1" applyBorder="1" applyAlignment="1">
      <alignment horizontal="center" vertical="center" wrapText="1"/>
    </xf>
    <xf numFmtId="0" fontId="0" fillId="4" borderId="11" xfId="0" applyFont="1" applyFill="1" applyBorder="1" applyAlignment="1">
      <alignment horizontal="center" vertical="center" wrapText="1"/>
    </xf>
    <xf numFmtId="0" fontId="0" fillId="4" borderId="13" xfId="0" applyFont="1" applyFill="1" applyBorder="1" applyAlignment="1">
      <alignment horizontal="center" vertical="center" wrapText="1"/>
    </xf>
    <xf numFmtId="0" fontId="55" fillId="33" borderId="15" xfId="0" applyFont="1" applyFill="1" applyBorder="1" applyAlignment="1">
      <alignment horizontal="left" vertical="center" wrapText="1" shrinkToFit="1"/>
    </xf>
    <xf numFmtId="0" fontId="49" fillId="33" borderId="29" xfId="0" applyFont="1" applyFill="1" applyBorder="1" applyAlignment="1">
      <alignment horizontal="center" vertical="center"/>
    </xf>
    <xf numFmtId="0" fontId="49" fillId="33" borderId="0" xfId="0" applyFont="1" applyFill="1" applyBorder="1" applyAlignment="1">
      <alignment horizontal="center" vertical="center"/>
    </xf>
    <xf numFmtId="0" fontId="49" fillId="28" borderId="10" xfId="0" applyFont="1" applyFill="1" applyBorder="1" applyAlignment="1">
      <alignment horizontal="center" vertical="center"/>
    </xf>
    <xf numFmtId="0" fontId="49" fillId="28" borderId="11" xfId="0" applyFont="1" applyFill="1" applyBorder="1" applyAlignment="1">
      <alignment horizontal="center" vertical="center"/>
    </xf>
    <xf numFmtId="0" fontId="49" fillId="28" borderId="28" xfId="0" applyFont="1" applyFill="1" applyBorder="1" applyAlignment="1">
      <alignment horizontal="center" vertical="center"/>
    </xf>
    <xf numFmtId="0" fontId="49" fillId="28" borderId="29" xfId="0" applyFont="1" applyFill="1" applyBorder="1" applyAlignment="1">
      <alignment horizontal="center" vertical="center"/>
    </xf>
    <xf numFmtId="0" fontId="49" fillId="28" borderId="0" xfId="0" applyFont="1" applyFill="1" applyBorder="1" applyAlignment="1">
      <alignment horizontal="center" vertical="center"/>
    </xf>
    <xf numFmtId="0" fontId="49" fillId="28" borderId="30" xfId="0" applyFont="1" applyFill="1" applyBorder="1" applyAlignment="1">
      <alignment horizontal="center" vertical="center"/>
    </xf>
    <xf numFmtId="0" fontId="49" fillId="28" borderId="22" xfId="0" applyFont="1" applyFill="1" applyBorder="1" applyAlignment="1">
      <alignment horizontal="center" vertical="center"/>
    </xf>
    <xf numFmtId="0" fontId="49" fillId="28" borderId="23" xfId="0" applyFont="1" applyFill="1" applyBorder="1" applyAlignment="1">
      <alignment horizontal="center" vertical="center"/>
    </xf>
    <xf numFmtId="0" fontId="49" fillId="28" borderId="24" xfId="0" applyFont="1" applyFill="1" applyBorder="1" applyAlignment="1">
      <alignment horizontal="center" vertical="center"/>
    </xf>
    <xf numFmtId="0" fontId="49" fillId="33" borderId="0" xfId="0" applyFont="1" applyFill="1" applyAlignment="1">
      <alignment horizontal="center" vertical="center"/>
    </xf>
    <xf numFmtId="181" fontId="49" fillId="33" borderId="10" xfId="48" applyNumberFormat="1" applyFont="1" applyFill="1" applyBorder="1" applyAlignment="1">
      <alignment horizontal="center" vertical="center"/>
    </xf>
    <xf numFmtId="181" fontId="49" fillId="33" borderId="11" xfId="48" applyNumberFormat="1" applyFont="1" applyFill="1" applyBorder="1" applyAlignment="1">
      <alignment horizontal="center" vertical="center"/>
    </xf>
    <xf numFmtId="181" fontId="49" fillId="33" borderId="28" xfId="48" applyNumberFormat="1" applyFont="1" applyFill="1" applyBorder="1" applyAlignment="1">
      <alignment horizontal="center" vertical="center"/>
    </xf>
    <xf numFmtId="181" fontId="49" fillId="33" borderId="29" xfId="48" applyNumberFormat="1" applyFont="1" applyFill="1" applyBorder="1" applyAlignment="1">
      <alignment horizontal="center" vertical="center"/>
    </xf>
    <xf numFmtId="181" fontId="49" fillId="33" borderId="0" xfId="48" applyNumberFormat="1" applyFont="1" applyFill="1" applyBorder="1" applyAlignment="1">
      <alignment horizontal="center" vertical="center"/>
    </xf>
    <xf numFmtId="181" fontId="49" fillId="33" borderId="30" xfId="48" applyNumberFormat="1" applyFont="1" applyFill="1" applyBorder="1" applyAlignment="1">
      <alignment horizontal="center" vertical="center"/>
    </xf>
    <xf numFmtId="181" fontId="49" fillId="33" borderId="22" xfId="48" applyNumberFormat="1" applyFont="1" applyFill="1" applyBorder="1" applyAlignment="1">
      <alignment horizontal="center" vertical="center"/>
    </xf>
    <xf numFmtId="181" fontId="49" fillId="33" borderId="23" xfId="48" applyNumberFormat="1" applyFont="1" applyFill="1" applyBorder="1" applyAlignment="1">
      <alignment horizontal="center" vertical="center"/>
    </xf>
    <xf numFmtId="181" fontId="49" fillId="33" borderId="24" xfId="48" applyNumberFormat="1" applyFont="1" applyFill="1" applyBorder="1" applyAlignment="1">
      <alignment horizontal="center" vertical="center"/>
    </xf>
    <xf numFmtId="0" fontId="49" fillId="33" borderId="10" xfId="0" applyFont="1" applyFill="1" applyBorder="1" applyAlignment="1">
      <alignment horizontal="center" vertical="center"/>
    </xf>
    <xf numFmtId="0" fontId="49" fillId="33" borderId="11" xfId="0" applyFont="1" applyFill="1" applyBorder="1" applyAlignment="1">
      <alignment horizontal="center" vertical="center"/>
    </xf>
    <xf numFmtId="0" fontId="49" fillId="33" borderId="28" xfId="0" applyFont="1" applyFill="1" applyBorder="1" applyAlignment="1">
      <alignment horizontal="center" vertical="center"/>
    </xf>
    <xf numFmtId="0" fontId="49" fillId="33" borderId="30" xfId="0" applyFont="1" applyFill="1" applyBorder="1" applyAlignment="1">
      <alignment horizontal="center" vertical="center"/>
    </xf>
    <xf numFmtId="0" fontId="49" fillId="33" borderId="22" xfId="0" applyFont="1" applyFill="1" applyBorder="1" applyAlignment="1">
      <alignment horizontal="center" vertical="center"/>
    </xf>
    <xf numFmtId="0" fontId="49" fillId="33" borderId="23" xfId="0" applyFont="1" applyFill="1" applyBorder="1" applyAlignment="1">
      <alignment horizontal="center" vertical="center"/>
    </xf>
    <xf numFmtId="0" fontId="49" fillId="33" borderId="24"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kanto.meti.go.jp/seisaku/shoene/data/201304_kojyo_too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8675\My%20Documents\&#26989;&#21209;&#31649;&#29702;\PMS\2006\2006&#25104;&#26524;&#30446;&#27161;&#23455;&#26045;&#35336;&#30011;&#26360;YAG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はじめに"/>
      <sheetName val="STEP0(マクロを有効に)"/>
      <sheetName val="STEP１（第１入力頁）"/>
      <sheetName val="STEP２（第２入力頁）"/>
      <sheetName val="STEP３（印刷メニュー頁）"/>
      <sheetName val="係数"/>
      <sheetName val="CO2計算"/>
      <sheetName val="sheet1"/>
    </sheetNames>
    <sheetDataSet>
      <sheetData sheetId="5">
        <row r="12">
          <cell r="D12" t="str">
            <v>原油(コンデンセートを除く。)</v>
          </cell>
          <cell r="E12">
            <v>38.2</v>
          </cell>
          <cell r="F12" t="str">
            <v>GＪ/ｋｌ</v>
          </cell>
          <cell r="G12">
            <v>0.0187</v>
          </cell>
          <cell r="H12" t="str">
            <v>tC/GJ</v>
          </cell>
        </row>
        <row r="13">
          <cell r="D13" t="str">
            <v>原油のうちコンデンセート(NGL)</v>
          </cell>
          <cell r="E13">
            <v>35.3</v>
          </cell>
          <cell r="F13" t="str">
            <v>GＪ/ｋｌ</v>
          </cell>
          <cell r="G13">
            <v>0.0184</v>
          </cell>
          <cell r="H13" t="str">
            <v>tC/GJ</v>
          </cell>
        </row>
        <row r="14">
          <cell r="D14" t="str">
            <v>揮発油</v>
          </cell>
          <cell r="E14">
            <v>34.6</v>
          </cell>
          <cell r="F14" t="str">
            <v>GＪ/ｋｌ</v>
          </cell>
          <cell r="G14">
            <v>0.0183</v>
          </cell>
          <cell r="H14" t="str">
            <v>tC/GJ</v>
          </cell>
        </row>
        <row r="15">
          <cell r="D15" t="str">
            <v>ナフサ</v>
          </cell>
          <cell r="E15">
            <v>33.6</v>
          </cell>
          <cell r="F15" t="str">
            <v>GＪ/ｋｌ</v>
          </cell>
          <cell r="G15">
            <v>0.0182</v>
          </cell>
          <cell r="H15" t="str">
            <v>tC/GJ</v>
          </cell>
        </row>
        <row r="16">
          <cell r="D16" t="str">
            <v>灯油</v>
          </cell>
          <cell r="E16">
            <v>36.7</v>
          </cell>
          <cell r="F16" t="str">
            <v>GＪ/ｋｌ</v>
          </cell>
          <cell r="G16">
            <v>0.0185</v>
          </cell>
          <cell r="H16" t="str">
            <v>tC/GJ</v>
          </cell>
        </row>
        <row r="17">
          <cell r="D17" t="str">
            <v>軽油</v>
          </cell>
          <cell r="E17">
            <v>37.7</v>
          </cell>
          <cell r="F17" t="str">
            <v>GＪ/ｋｌ</v>
          </cell>
          <cell r="G17">
            <v>0.0187</v>
          </cell>
          <cell r="H17" t="str">
            <v>tC/GJ</v>
          </cell>
        </row>
        <row r="18">
          <cell r="D18" t="str">
            <v>Ａ重油</v>
          </cell>
          <cell r="E18">
            <v>39.1</v>
          </cell>
          <cell r="F18" t="str">
            <v>GＪ/ｋｌ</v>
          </cell>
          <cell r="G18">
            <v>0.0189</v>
          </cell>
          <cell r="H18" t="str">
            <v>tC/GJ</v>
          </cell>
        </row>
        <row r="19">
          <cell r="D19" t="str">
            <v>Ｂ・Ｃ重油</v>
          </cell>
          <cell r="E19">
            <v>41.9</v>
          </cell>
          <cell r="F19" t="str">
            <v>GＪ/ｋｌ</v>
          </cell>
          <cell r="G19">
            <v>0.0195</v>
          </cell>
          <cell r="H19" t="str">
            <v>tC/GJ</v>
          </cell>
        </row>
        <row r="20">
          <cell r="D20" t="str">
            <v>石油アスファルト</v>
          </cell>
          <cell r="E20">
            <v>40.9</v>
          </cell>
          <cell r="F20" t="str">
            <v>GＪ/ｔ</v>
          </cell>
          <cell r="G20">
            <v>0.0208</v>
          </cell>
          <cell r="H20" t="str">
            <v>tC/GJ</v>
          </cell>
        </row>
        <row r="21">
          <cell r="D21" t="str">
            <v>石油コークス</v>
          </cell>
          <cell r="E21">
            <v>29.9</v>
          </cell>
          <cell r="F21" t="str">
            <v>GＪ/ｔ</v>
          </cell>
          <cell r="G21">
            <v>0.0254</v>
          </cell>
          <cell r="H21" t="str">
            <v>tC/GJ</v>
          </cell>
        </row>
        <row r="22">
          <cell r="D22" t="str">
            <v>液化石油ガス　　　(ＬＰＧ)</v>
          </cell>
          <cell r="E22">
            <v>50.8</v>
          </cell>
          <cell r="F22" t="str">
            <v>GＪ/ｔ</v>
          </cell>
          <cell r="G22">
            <v>0.0161</v>
          </cell>
          <cell r="H22" t="str">
            <v>tC/GJ</v>
          </cell>
        </row>
        <row r="23">
          <cell r="D23" t="str">
            <v>石油系炭化水素　　ガス</v>
          </cell>
          <cell r="E23">
            <v>44.9</v>
          </cell>
          <cell r="F23" t="str">
            <v>GＪ/千ｍ３</v>
          </cell>
          <cell r="G23">
            <v>0.0142</v>
          </cell>
          <cell r="H23" t="str">
            <v>tC/GJ</v>
          </cell>
        </row>
        <row r="24">
          <cell r="D24" t="str">
            <v>液化天然ガス　　（ＬＮＧ）</v>
          </cell>
          <cell r="E24">
            <v>54.6</v>
          </cell>
          <cell r="F24" t="str">
            <v>GＪ/ｔ</v>
          </cell>
          <cell r="G24">
            <v>0.0135</v>
          </cell>
          <cell r="H24" t="str">
            <v>tC/GJ</v>
          </cell>
        </row>
        <row r="25">
          <cell r="D25" t="str">
            <v>その他可燃性天然ガス</v>
          </cell>
          <cell r="E25">
            <v>43.5</v>
          </cell>
          <cell r="F25" t="str">
            <v>GＪ/千ｍ３</v>
          </cell>
          <cell r="G25">
            <v>0.0139</v>
          </cell>
          <cell r="H25" t="str">
            <v>tC/GJ</v>
          </cell>
        </row>
        <row r="26">
          <cell r="D26" t="str">
            <v>原料炭</v>
          </cell>
          <cell r="E26">
            <v>29</v>
          </cell>
          <cell r="F26" t="str">
            <v>GＪ/ｔ</v>
          </cell>
          <cell r="G26">
            <v>0.0245</v>
          </cell>
          <cell r="H26" t="str">
            <v>tC/GJ</v>
          </cell>
        </row>
        <row r="27">
          <cell r="D27" t="str">
            <v>一般炭</v>
          </cell>
          <cell r="E27">
            <v>25.7</v>
          </cell>
          <cell r="F27" t="str">
            <v>GＪ/ｔ</v>
          </cell>
          <cell r="G27">
            <v>0.0247</v>
          </cell>
          <cell r="H27" t="str">
            <v>tC/GJ</v>
          </cell>
        </row>
        <row r="28">
          <cell r="D28" t="str">
            <v>無煙炭</v>
          </cell>
          <cell r="E28">
            <v>26.9</v>
          </cell>
          <cell r="F28" t="str">
            <v>GＪ/ｔ</v>
          </cell>
          <cell r="G28">
            <v>0.0255</v>
          </cell>
          <cell r="H28" t="str">
            <v>tC/GJ</v>
          </cell>
        </row>
        <row r="29">
          <cell r="D29" t="str">
            <v>石炭コークス</v>
          </cell>
          <cell r="E29">
            <v>29.4</v>
          </cell>
          <cell r="F29" t="str">
            <v>GＪ/ｔ</v>
          </cell>
          <cell r="G29">
            <v>0.0294</v>
          </cell>
          <cell r="H29" t="str">
            <v>tC/GJ</v>
          </cell>
        </row>
        <row r="30">
          <cell r="D30" t="str">
            <v>コールタール</v>
          </cell>
          <cell r="E30">
            <v>37.3</v>
          </cell>
          <cell r="F30" t="str">
            <v>GＪ/ｔ</v>
          </cell>
          <cell r="G30">
            <v>0.0209</v>
          </cell>
          <cell r="H30" t="str">
            <v>tC/GJ</v>
          </cell>
        </row>
        <row r="31">
          <cell r="D31" t="str">
            <v>コークス炉ガス</v>
          </cell>
          <cell r="E31">
            <v>21.1</v>
          </cell>
          <cell r="F31" t="str">
            <v>GＪ/千ｍ３</v>
          </cell>
          <cell r="G31">
            <v>0.011</v>
          </cell>
          <cell r="H31" t="str">
            <v>tC/GJ</v>
          </cell>
        </row>
        <row r="32">
          <cell r="D32" t="str">
            <v>高炉ガス</v>
          </cell>
          <cell r="E32">
            <v>3.41</v>
          </cell>
          <cell r="F32" t="str">
            <v>GＪ/千ｍ３</v>
          </cell>
          <cell r="G32">
            <v>0.0263</v>
          </cell>
          <cell r="H32" t="str">
            <v>tC/GJ</v>
          </cell>
        </row>
        <row r="33">
          <cell r="D33" t="str">
            <v>転炉ガス</v>
          </cell>
          <cell r="E33">
            <v>8.41</v>
          </cell>
          <cell r="F33" t="str">
            <v>GＪ/千ｍ３</v>
          </cell>
          <cell r="G33">
            <v>0.0384</v>
          </cell>
          <cell r="H33" t="str">
            <v>tC/GJ</v>
          </cell>
        </row>
        <row r="34">
          <cell r="D34" t="str">
            <v>都市ガス</v>
          </cell>
          <cell r="F34" t="str">
            <v>GＪ/千ｍ３</v>
          </cell>
          <cell r="G34">
            <v>0.0136</v>
          </cell>
          <cell r="H34" t="str">
            <v>tC/GJ</v>
          </cell>
        </row>
        <row r="35">
          <cell r="D35" t="str">
            <v>産業用蒸気</v>
          </cell>
          <cell r="E35">
            <v>1.02</v>
          </cell>
          <cell r="F35" t="str">
            <v>GＪ/GＪ</v>
          </cell>
          <cell r="G35">
            <v>0.06</v>
          </cell>
          <cell r="H35" t="str">
            <v>tCO2/GJ</v>
          </cell>
        </row>
        <row r="36">
          <cell r="D36" t="str">
            <v>産業用以外の蒸気</v>
          </cell>
          <cell r="E36">
            <v>1.36</v>
          </cell>
          <cell r="F36" t="str">
            <v>GＪ/GＪ</v>
          </cell>
          <cell r="G36">
            <v>0.057</v>
          </cell>
          <cell r="H36" t="str">
            <v>tCO2/GJ</v>
          </cell>
        </row>
        <row r="37">
          <cell r="D37" t="str">
            <v>温水</v>
          </cell>
          <cell r="E37">
            <v>1.36</v>
          </cell>
          <cell r="F37" t="str">
            <v>GＪ/GＪ</v>
          </cell>
          <cell r="G37">
            <v>0.057</v>
          </cell>
          <cell r="H37" t="str">
            <v>tCO2/GJ</v>
          </cell>
        </row>
        <row r="38">
          <cell r="D38" t="str">
            <v>冷水</v>
          </cell>
          <cell r="E38">
            <v>1.36</v>
          </cell>
          <cell r="F38" t="str">
            <v>GＪ/GＪ</v>
          </cell>
          <cell r="G38">
            <v>0.057</v>
          </cell>
          <cell r="H38" t="str">
            <v>tCO2/GJ</v>
          </cell>
        </row>
        <row r="39">
          <cell r="D39" t="str">
            <v>昼間買電</v>
          </cell>
          <cell r="E39">
            <v>9.97</v>
          </cell>
          <cell r="F39" t="str">
            <v>GJ/千ｋWh</v>
          </cell>
          <cell r="G39" t="str">
            <v>-</v>
          </cell>
          <cell r="H39" t="str">
            <v>tCO2/千kWh</v>
          </cell>
        </row>
        <row r="40">
          <cell r="D40" t="str">
            <v>夜間買電</v>
          </cell>
          <cell r="E40">
            <v>9.28</v>
          </cell>
          <cell r="F40" t="str">
            <v>GJ/千ｋWh</v>
          </cell>
          <cell r="G40" t="str">
            <v>-</v>
          </cell>
          <cell r="H40" t="str">
            <v>tCO2/千kWh</v>
          </cell>
        </row>
        <row r="41">
          <cell r="D41" t="str">
            <v>上記以外の買電</v>
          </cell>
          <cell r="E41">
            <v>9.76</v>
          </cell>
          <cell r="F41" t="str">
            <v>GJ/千ｋWh</v>
          </cell>
          <cell r="G41" t="str">
            <v>-</v>
          </cell>
          <cell r="H41" t="str">
            <v>tCO2/千kWh</v>
          </cell>
        </row>
        <row r="42">
          <cell r="D42" t="str">
            <v>自家発電</v>
          </cell>
          <cell r="E42">
            <v>9.76</v>
          </cell>
          <cell r="F42" t="str">
            <v>GJ/千ｋWh</v>
          </cell>
          <cell r="H42" t="str">
            <v>tCO2/千kWh</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実施計画書"/>
      <sheetName val="ｺｰﾁﾝｸﾞ記録・進捗"/>
      <sheetName val="ﾘｽﾄ"/>
    </sheetNames>
    <sheetDataSet>
      <sheetData sheetId="2">
        <row r="2">
          <cell r="B2" t="str">
            <v>ＡＴｶﾝﾊﾟﾆｰ</v>
          </cell>
        </row>
        <row r="3">
          <cell r="B3" t="str">
            <v>ＡＴキ</v>
          </cell>
        </row>
        <row r="4">
          <cell r="B4" t="str">
            <v>ＯＥホン</v>
          </cell>
        </row>
        <row r="5">
          <cell r="B5" t="str">
            <v>ＩＯホン</v>
          </cell>
        </row>
        <row r="6">
          <cell r="B6" t="str">
            <v>ＲＥホン</v>
          </cell>
        </row>
        <row r="7">
          <cell r="B7" t="str">
            <v>ＳＣＭ</v>
          </cell>
        </row>
        <row r="8">
          <cell r="B8" t="str">
            <v>ＡＴヒ</v>
          </cell>
        </row>
        <row r="9">
          <cell r="B9" t="str">
            <v>ＡＴギホン</v>
          </cell>
        </row>
        <row r="10">
          <cell r="B10" t="str">
            <v>ＡＴセホン</v>
          </cell>
        </row>
        <row r="11">
          <cell r="B11" t="str">
            <v>ＣＰｶﾝﾊﾟﾆｰ</v>
          </cell>
        </row>
        <row r="12">
          <cell r="B12" t="str">
            <v>ＣＰエホン</v>
          </cell>
        </row>
        <row r="13">
          <cell r="B13" t="str">
            <v>ＣＰギセホン</v>
          </cell>
        </row>
        <row r="14">
          <cell r="B14" t="str">
            <v>ＡＰｶﾝﾊﾟﾆｰ</v>
          </cell>
        </row>
        <row r="15">
          <cell r="B15" t="str">
            <v>ＡＰエホン</v>
          </cell>
        </row>
        <row r="16">
          <cell r="B16" t="str">
            <v>ＡＰギセホン</v>
          </cell>
        </row>
        <row r="17">
          <cell r="B17" t="str">
            <v>ＤＣ</v>
          </cell>
        </row>
        <row r="18">
          <cell r="B18" t="str">
            <v>ＱＥＣ</v>
          </cell>
        </row>
        <row r="19">
          <cell r="B19" t="str">
            <v>管理部門</v>
          </cell>
        </row>
        <row r="20">
          <cell r="B20" t="str">
            <v>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V59"/>
  <sheetViews>
    <sheetView tabSelected="1" zoomScale="85" zoomScaleNormal="85" zoomScaleSheetLayoutView="100" zoomScalePageLayoutView="0" workbookViewId="0" topLeftCell="A1">
      <selection activeCell="I4" sqref="I4:K4"/>
    </sheetView>
  </sheetViews>
  <sheetFormatPr defaultColWidth="0" defaultRowHeight="15" zeroHeight="1"/>
  <cols>
    <col min="1" max="1" width="2.57421875" style="5" customWidth="1"/>
    <col min="2" max="2" width="3.57421875" style="5" customWidth="1"/>
    <col min="3" max="3" width="2.57421875" style="5" customWidth="1"/>
    <col min="4" max="4" width="4.140625" style="5" customWidth="1"/>
    <col min="5" max="11" width="2.57421875" style="5" customWidth="1"/>
    <col min="12" max="12" width="6.28125" style="5" bestFit="1" customWidth="1"/>
    <col min="13" max="14" width="2.57421875" style="5" customWidth="1"/>
    <col min="15" max="15" width="4.7109375" style="5" customWidth="1"/>
    <col min="16" max="16" width="8.421875" style="5" customWidth="1"/>
    <col min="17" max="17" width="14.28125" style="5" customWidth="1"/>
    <col min="18" max="18" width="14.421875" style="5" customWidth="1"/>
    <col min="19" max="19" width="10.421875" style="5" customWidth="1"/>
    <col min="20" max="20" width="7.57421875" style="5" customWidth="1"/>
    <col min="21" max="21" width="10.00390625" style="5" customWidth="1"/>
    <col min="22" max="22" width="11.421875" style="5" customWidth="1"/>
    <col min="23" max="25" width="2.57421875" style="5" customWidth="1"/>
    <col min="26" max="16384" width="0" style="5" hidden="1" customWidth="1"/>
  </cols>
  <sheetData>
    <row r="1" ht="13.5"/>
    <row r="2" spans="1:22" ht="14.25">
      <c r="A2" s="6"/>
      <c r="B2" s="6"/>
      <c r="C2" s="6"/>
      <c r="D2" s="6"/>
      <c r="E2" s="6"/>
      <c r="F2" s="6"/>
      <c r="G2" s="6"/>
      <c r="H2" s="6"/>
      <c r="I2" s="6"/>
      <c r="J2" s="6"/>
      <c r="K2" s="6"/>
      <c r="L2" s="6"/>
      <c r="M2" s="6"/>
      <c r="N2" s="6"/>
      <c r="O2" s="6"/>
      <c r="P2" s="6"/>
      <c r="Q2" s="12"/>
      <c r="R2" s="13"/>
      <c r="S2" s="14"/>
      <c r="T2" s="14"/>
      <c r="U2" s="6"/>
      <c r="V2" s="64" t="s">
        <v>91</v>
      </c>
    </row>
    <row r="3" spans="1:22" ht="14.25" thickBot="1">
      <c r="A3" s="6"/>
      <c r="B3" s="6"/>
      <c r="C3" s="6"/>
      <c r="D3" s="6"/>
      <c r="E3" s="6"/>
      <c r="F3" s="6"/>
      <c r="G3" s="6"/>
      <c r="H3" s="6"/>
      <c r="I3" s="6"/>
      <c r="J3" s="6"/>
      <c r="K3" s="6"/>
      <c r="L3" s="6"/>
      <c r="M3" s="6"/>
      <c r="N3" s="6"/>
      <c r="O3" s="6"/>
      <c r="P3" s="6"/>
      <c r="Q3" s="12"/>
      <c r="R3" s="13"/>
      <c r="S3" s="14"/>
      <c r="T3" s="14"/>
      <c r="U3" s="6"/>
      <c r="V3" s="15"/>
    </row>
    <row r="4" spans="1:22" ht="15" thickBot="1">
      <c r="A4" s="6"/>
      <c r="B4" s="11" t="s">
        <v>67</v>
      </c>
      <c r="C4" s="11"/>
      <c r="D4" s="11"/>
      <c r="E4" s="11"/>
      <c r="F4" s="11"/>
      <c r="G4" s="11"/>
      <c r="H4" s="11"/>
      <c r="I4" s="101"/>
      <c r="J4" s="102"/>
      <c r="K4" s="103"/>
      <c r="L4" s="11" t="str">
        <f>IF(I4="","年度（平成　年　月　～　平成　年　月）のエネルギー起源二酸化炭素排出量計算書",VLOOKUP(I4,年度期間,2,FALSE))</f>
        <v>年度（平成　年　月　～　平成　年　月）のエネルギー起源二酸化炭素排出量計算書</v>
      </c>
      <c r="M4" s="11"/>
      <c r="N4" s="11"/>
      <c r="O4" s="11"/>
      <c r="P4" s="11"/>
      <c r="Q4" s="11"/>
      <c r="R4" s="11"/>
      <c r="S4" s="11"/>
      <c r="T4" s="11"/>
      <c r="U4" s="11"/>
      <c r="V4" s="11"/>
    </row>
    <row r="5" spans="1:22" ht="14.25">
      <c r="A5" s="6"/>
      <c r="B5" s="16"/>
      <c r="C5" s="16"/>
      <c r="D5" s="16"/>
      <c r="E5" s="16"/>
      <c r="F5" s="16"/>
      <c r="G5" s="16"/>
      <c r="H5" s="16"/>
      <c r="I5" s="16"/>
      <c r="J5" s="68" t="s">
        <v>94</v>
      </c>
      <c r="K5" s="16"/>
      <c r="L5" s="16"/>
      <c r="M5" s="16"/>
      <c r="N5" s="16"/>
      <c r="O5" s="16"/>
      <c r="P5" s="16"/>
      <c r="Q5" s="16"/>
      <c r="R5" s="16"/>
      <c r="S5" s="16"/>
      <c r="T5" s="16"/>
      <c r="U5" s="16"/>
      <c r="V5" s="16"/>
    </row>
    <row r="6" spans="1:22" ht="14.25">
      <c r="A6" s="6"/>
      <c r="B6" s="16"/>
      <c r="C6" s="16"/>
      <c r="D6" s="16"/>
      <c r="E6" s="16"/>
      <c r="F6" s="16"/>
      <c r="G6" s="16"/>
      <c r="H6" s="16"/>
      <c r="I6" s="16"/>
      <c r="J6" s="68"/>
      <c r="K6" s="16"/>
      <c r="L6" s="16"/>
      <c r="M6" s="16"/>
      <c r="N6" s="16"/>
      <c r="O6" s="16"/>
      <c r="P6" s="16"/>
      <c r="Q6" s="16"/>
      <c r="R6" s="16"/>
      <c r="S6" s="16"/>
      <c r="T6" s="16"/>
      <c r="U6" s="16"/>
      <c r="V6" s="16"/>
    </row>
    <row r="7" spans="1:22" ht="13.5">
      <c r="A7" s="6"/>
      <c r="B7" s="6"/>
      <c r="C7" s="7"/>
      <c r="D7" s="7"/>
      <c r="E7" s="7"/>
      <c r="F7" s="7"/>
      <c r="G7" s="7"/>
      <c r="H7" s="7"/>
      <c r="I7" s="7"/>
      <c r="J7" s="7"/>
      <c r="K7" s="7"/>
      <c r="L7" s="7"/>
      <c r="M7" s="7"/>
      <c r="N7" s="7"/>
      <c r="O7" s="7"/>
      <c r="P7" s="7"/>
      <c r="Q7" s="7"/>
      <c r="R7" s="15" t="s">
        <v>1</v>
      </c>
      <c r="S7" s="112"/>
      <c r="T7" s="112"/>
      <c r="U7" s="112"/>
      <c r="V7" s="112"/>
    </row>
    <row r="8" spans="1:22" ht="13.5">
      <c r="A8" s="6"/>
      <c r="B8" s="6"/>
      <c r="C8" s="7"/>
      <c r="D8" s="7"/>
      <c r="E8" s="7"/>
      <c r="F8" s="7"/>
      <c r="G8" s="7"/>
      <c r="H8" s="7"/>
      <c r="I8" s="7"/>
      <c r="J8" s="7"/>
      <c r="K8" s="7"/>
      <c r="L8" s="7"/>
      <c r="M8" s="7"/>
      <c r="N8" s="7"/>
      <c r="O8" s="7"/>
      <c r="P8" s="7"/>
      <c r="Q8" s="7"/>
      <c r="R8" s="15" t="s">
        <v>74</v>
      </c>
      <c r="S8" s="112"/>
      <c r="T8" s="112"/>
      <c r="U8" s="112"/>
      <c r="V8" s="112"/>
    </row>
    <row r="9" spans="1:22" ht="13.5">
      <c r="A9" s="6"/>
      <c r="B9" s="6"/>
      <c r="C9" s="7"/>
      <c r="D9" s="7"/>
      <c r="E9" s="7"/>
      <c r="F9" s="7"/>
      <c r="G9" s="7"/>
      <c r="H9" s="7"/>
      <c r="I9" s="7"/>
      <c r="J9" s="7"/>
      <c r="K9" s="7"/>
      <c r="L9" s="7"/>
      <c r="M9" s="7"/>
      <c r="N9" s="7"/>
      <c r="O9" s="7"/>
      <c r="P9" s="7"/>
      <c r="Q9" s="7"/>
      <c r="R9" s="15"/>
      <c r="S9" s="17"/>
      <c r="T9" s="17"/>
      <c r="U9" s="17"/>
      <c r="V9" s="17"/>
    </row>
    <row r="10" spans="1:22" ht="28.5" customHeight="1">
      <c r="A10" s="6"/>
      <c r="B10" s="57" t="s">
        <v>89</v>
      </c>
      <c r="C10" s="7"/>
      <c r="D10" s="7"/>
      <c r="E10" s="7"/>
      <c r="F10" s="7"/>
      <c r="G10" s="7"/>
      <c r="H10" s="7"/>
      <c r="I10" s="7"/>
      <c r="J10" s="7"/>
      <c r="K10" s="7"/>
      <c r="L10" s="7"/>
      <c r="M10" s="7"/>
      <c r="N10" s="7"/>
      <c r="O10" s="7"/>
      <c r="P10" s="7"/>
      <c r="Q10" s="7"/>
      <c r="R10" s="15"/>
      <c r="S10" s="17"/>
      <c r="T10" s="17"/>
      <c r="U10" s="17"/>
      <c r="V10" s="17"/>
    </row>
    <row r="11" spans="1:22" ht="18" customHeight="1">
      <c r="A11" s="6"/>
      <c r="B11" s="61" t="s">
        <v>90</v>
      </c>
      <c r="C11" s="62"/>
      <c r="D11" s="62"/>
      <c r="E11" s="62"/>
      <c r="F11" s="62"/>
      <c r="G11" s="62"/>
      <c r="H11" s="62"/>
      <c r="I11" s="62"/>
      <c r="J11" s="62"/>
      <c r="K11" s="62"/>
      <c r="L11" s="63"/>
      <c r="M11" s="7"/>
      <c r="N11" s="7"/>
      <c r="O11" s="7"/>
      <c r="P11" s="7"/>
      <c r="Q11" s="7"/>
      <c r="R11" s="15"/>
      <c r="S11" s="17"/>
      <c r="T11" s="17"/>
      <c r="U11" s="17"/>
      <c r="V11" s="17"/>
    </row>
    <row r="12" spans="1:22" ht="13.5">
      <c r="A12" s="6"/>
      <c r="C12" s="6"/>
      <c r="D12" s="6"/>
      <c r="E12" s="6"/>
      <c r="F12" s="6"/>
      <c r="G12" s="6"/>
      <c r="H12" s="6"/>
      <c r="I12" s="6"/>
      <c r="J12" s="6"/>
      <c r="K12" s="6"/>
      <c r="L12" s="6"/>
      <c r="M12" s="6"/>
      <c r="N12" s="6"/>
      <c r="O12" s="6"/>
      <c r="P12" s="6"/>
      <c r="Q12" s="12"/>
      <c r="R12" s="13"/>
      <c r="S12" s="14"/>
      <c r="T12" s="14"/>
      <c r="U12" s="6"/>
      <c r="V12" s="6"/>
    </row>
    <row r="13" spans="1:22" ht="13.5" customHeight="1">
      <c r="A13" s="6"/>
      <c r="B13" s="18"/>
      <c r="C13" s="19"/>
      <c r="D13" s="87" t="s">
        <v>71</v>
      </c>
      <c r="E13" s="123" t="s">
        <v>70</v>
      </c>
      <c r="F13" s="123"/>
      <c r="G13" s="123"/>
      <c r="H13" s="123"/>
      <c r="I13" s="123"/>
      <c r="J13" s="123"/>
      <c r="K13" s="123"/>
      <c r="L13" s="123"/>
      <c r="M13" s="123"/>
      <c r="N13" s="123"/>
      <c r="O13" s="123"/>
      <c r="P13" s="113" t="s">
        <v>2</v>
      </c>
      <c r="Q13" s="121" t="s">
        <v>68</v>
      </c>
      <c r="R13" s="115" t="s">
        <v>97</v>
      </c>
      <c r="S13" s="117" t="s">
        <v>3</v>
      </c>
      <c r="T13" s="118"/>
      <c r="U13" s="117" t="s">
        <v>4</v>
      </c>
      <c r="V13" s="118"/>
    </row>
    <row r="14" spans="1:22" ht="14.25" thickBot="1">
      <c r="A14" s="6"/>
      <c r="B14" s="20"/>
      <c r="C14" s="21"/>
      <c r="D14" s="88"/>
      <c r="E14" s="124"/>
      <c r="F14" s="124"/>
      <c r="G14" s="124"/>
      <c r="H14" s="124"/>
      <c r="I14" s="124"/>
      <c r="J14" s="124"/>
      <c r="K14" s="124"/>
      <c r="L14" s="124"/>
      <c r="M14" s="124"/>
      <c r="N14" s="124"/>
      <c r="O14" s="124"/>
      <c r="P14" s="114"/>
      <c r="Q14" s="122"/>
      <c r="R14" s="116"/>
      <c r="S14" s="119" t="s">
        <v>5</v>
      </c>
      <c r="T14" s="120"/>
      <c r="U14" s="119" t="s">
        <v>6</v>
      </c>
      <c r="V14" s="120"/>
    </row>
    <row r="15" spans="1:22" ht="18" customHeight="1" thickTop="1">
      <c r="A15" s="6"/>
      <c r="B15" s="106" t="s">
        <v>7</v>
      </c>
      <c r="C15" s="107"/>
      <c r="D15" s="22">
        <v>1</v>
      </c>
      <c r="E15" s="108" t="s">
        <v>8</v>
      </c>
      <c r="F15" s="108"/>
      <c r="G15" s="108"/>
      <c r="H15" s="108"/>
      <c r="I15" s="108"/>
      <c r="J15" s="108"/>
      <c r="K15" s="108"/>
      <c r="L15" s="108"/>
      <c r="M15" s="108"/>
      <c r="N15" s="108"/>
      <c r="O15" s="108"/>
      <c r="P15" s="23" t="s">
        <v>9</v>
      </c>
      <c r="Q15" s="58"/>
      <c r="R15" s="24">
        <f>IF(Q15="","",Q15*S15*U15*44/12)</f>
      </c>
      <c r="S15" s="25">
        <v>38.2</v>
      </c>
      <c r="T15" s="25" t="s">
        <v>10</v>
      </c>
      <c r="U15" s="25">
        <v>0.0187</v>
      </c>
      <c r="V15" s="23" t="s">
        <v>11</v>
      </c>
    </row>
    <row r="16" spans="1:22" ht="18" customHeight="1">
      <c r="A16" s="6"/>
      <c r="B16" s="105"/>
      <c r="C16" s="105"/>
      <c r="D16" s="26">
        <v>2</v>
      </c>
      <c r="E16" s="109" t="s">
        <v>12</v>
      </c>
      <c r="F16" s="109"/>
      <c r="G16" s="109"/>
      <c r="H16" s="109"/>
      <c r="I16" s="109"/>
      <c r="J16" s="109"/>
      <c r="K16" s="109"/>
      <c r="L16" s="109"/>
      <c r="M16" s="109"/>
      <c r="N16" s="109"/>
      <c r="O16" s="109"/>
      <c r="P16" s="27" t="s">
        <v>13</v>
      </c>
      <c r="Q16" s="59"/>
      <c r="R16" s="28">
        <f>IF(Q16="","",Q16*S16*U16*44/12)</f>
      </c>
      <c r="S16" s="29">
        <v>35.3</v>
      </c>
      <c r="T16" s="29" t="s">
        <v>10</v>
      </c>
      <c r="U16" s="29">
        <v>0.0184</v>
      </c>
      <c r="V16" s="27" t="s">
        <v>11</v>
      </c>
    </row>
    <row r="17" spans="1:22" ht="18" customHeight="1">
      <c r="A17" s="6"/>
      <c r="B17" s="105"/>
      <c r="C17" s="105"/>
      <c r="D17" s="26">
        <v>3</v>
      </c>
      <c r="E17" s="89" t="s">
        <v>14</v>
      </c>
      <c r="F17" s="89"/>
      <c r="G17" s="89"/>
      <c r="H17" s="89"/>
      <c r="I17" s="89"/>
      <c r="J17" s="89"/>
      <c r="K17" s="89"/>
      <c r="L17" s="89"/>
      <c r="M17" s="89"/>
      <c r="N17" s="89"/>
      <c r="O17" s="89"/>
      <c r="P17" s="27" t="s">
        <v>15</v>
      </c>
      <c r="Q17" s="59"/>
      <c r="R17" s="28">
        <f aca="true" t="shared" si="0" ref="R17:R37">IF(Q17="","",Q17*S17*U17*44/12)</f>
      </c>
      <c r="S17" s="29">
        <v>34.6</v>
      </c>
      <c r="T17" s="29" t="s">
        <v>16</v>
      </c>
      <c r="U17" s="29">
        <v>0.0183</v>
      </c>
      <c r="V17" s="27" t="s">
        <v>17</v>
      </c>
    </row>
    <row r="18" spans="1:22" ht="18" customHeight="1">
      <c r="A18" s="6"/>
      <c r="B18" s="105"/>
      <c r="C18" s="105"/>
      <c r="D18" s="26">
        <v>4</v>
      </c>
      <c r="E18" s="89" t="s">
        <v>18</v>
      </c>
      <c r="F18" s="89"/>
      <c r="G18" s="89"/>
      <c r="H18" s="89"/>
      <c r="I18" s="89"/>
      <c r="J18" s="89"/>
      <c r="K18" s="89"/>
      <c r="L18" s="89"/>
      <c r="M18" s="89"/>
      <c r="N18" s="89"/>
      <c r="O18" s="89"/>
      <c r="P18" s="27" t="s">
        <v>19</v>
      </c>
      <c r="Q18" s="59"/>
      <c r="R18" s="28">
        <f t="shared" si="0"/>
      </c>
      <c r="S18" s="29">
        <v>33.6</v>
      </c>
      <c r="T18" s="29" t="s">
        <v>20</v>
      </c>
      <c r="U18" s="29">
        <v>0.0182</v>
      </c>
      <c r="V18" s="27" t="s">
        <v>17</v>
      </c>
    </row>
    <row r="19" spans="1:22" ht="18" customHeight="1">
      <c r="A19" s="6"/>
      <c r="B19" s="105"/>
      <c r="C19" s="105"/>
      <c r="D19" s="26">
        <v>5</v>
      </c>
      <c r="E19" s="89" t="s">
        <v>21</v>
      </c>
      <c r="F19" s="89"/>
      <c r="G19" s="89"/>
      <c r="H19" s="89"/>
      <c r="I19" s="89"/>
      <c r="J19" s="89"/>
      <c r="K19" s="89"/>
      <c r="L19" s="89"/>
      <c r="M19" s="89"/>
      <c r="N19" s="89"/>
      <c r="O19" s="89"/>
      <c r="P19" s="27" t="s">
        <v>19</v>
      </c>
      <c r="Q19" s="59"/>
      <c r="R19" s="28">
        <f t="shared" si="0"/>
      </c>
      <c r="S19" s="29">
        <v>36.7</v>
      </c>
      <c r="T19" s="29" t="s">
        <v>16</v>
      </c>
      <c r="U19" s="29">
        <v>0.0185</v>
      </c>
      <c r="V19" s="27" t="s">
        <v>22</v>
      </c>
    </row>
    <row r="20" spans="1:22" ht="18" customHeight="1">
      <c r="A20" s="6"/>
      <c r="B20" s="105"/>
      <c r="C20" s="105"/>
      <c r="D20" s="26">
        <v>6</v>
      </c>
      <c r="E20" s="89" t="s">
        <v>23</v>
      </c>
      <c r="F20" s="89"/>
      <c r="G20" s="89"/>
      <c r="H20" s="89"/>
      <c r="I20" s="89"/>
      <c r="J20" s="89"/>
      <c r="K20" s="89"/>
      <c r="L20" s="89"/>
      <c r="M20" s="89"/>
      <c r="N20" s="89"/>
      <c r="O20" s="89"/>
      <c r="P20" s="27" t="s">
        <v>24</v>
      </c>
      <c r="Q20" s="59"/>
      <c r="R20" s="28">
        <f t="shared" si="0"/>
      </c>
      <c r="S20" s="29">
        <v>37.7</v>
      </c>
      <c r="T20" s="29" t="s">
        <v>25</v>
      </c>
      <c r="U20" s="29">
        <v>0.0187</v>
      </c>
      <c r="V20" s="27" t="s">
        <v>22</v>
      </c>
    </row>
    <row r="21" spans="1:22" ht="18" customHeight="1">
      <c r="A21" s="6"/>
      <c r="B21" s="105"/>
      <c r="C21" s="105"/>
      <c r="D21" s="26">
        <v>7</v>
      </c>
      <c r="E21" s="89" t="s">
        <v>26</v>
      </c>
      <c r="F21" s="89"/>
      <c r="G21" s="89"/>
      <c r="H21" s="89"/>
      <c r="I21" s="89"/>
      <c r="J21" s="89"/>
      <c r="K21" s="89"/>
      <c r="L21" s="89"/>
      <c r="M21" s="89"/>
      <c r="N21" s="89"/>
      <c r="O21" s="89"/>
      <c r="P21" s="27" t="s">
        <v>24</v>
      </c>
      <c r="Q21" s="59"/>
      <c r="R21" s="28">
        <f t="shared" si="0"/>
      </c>
      <c r="S21" s="29">
        <v>39.1</v>
      </c>
      <c r="T21" s="29" t="s">
        <v>25</v>
      </c>
      <c r="U21" s="29">
        <v>0.0189</v>
      </c>
      <c r="V21" s="27" t="s">
        <v>22</v>
      </c>
    </row>
    <row r="22" spans="1:22" ht="18" customHeight="1">
      <c r="A22" s="6"/>
      <c r="B22" s="105"/>
      <c r="C22" s="105"/>
      <c r="D22" s="26">
        <v>8</v>
      </c>
      <c r="E22" s="89" t="s">
        <v>27</v>
      </c>
      <c r="F22" s="89"/>
      <c r="G22" s="89"/>
      <c r="H22" s="89"/>
      <c r="I22" s="89"/>
      <c r="J22" s="89"/>
      <c r="K22" s="89"/>
      <c r="L22" s="89"/>
      <c r="M22" s="89"/>
      <c r="N22" s="89"/>
      <c r="O22" s="89"/>
      <c r="P22" s="27" t="s">
        <v>13</v>
      </c>
      <c r="Q22" s="59"/>
      <c r="R22" s="28">
        <f t="shared" si="0"/>
      </c>
      <c r="S22" s="29">
        <v>41.9</v>
      </c>
      <c r="T22" s="29" t="s">
        <v>28</v>
      </c>
      <c r="U22" s="29">
        <v>0.0195</v>
      </c>
      <c r="V22" s="27" t="s">
        <v>29</v>
      </c>
    </row>
    <row r="23" spans="1:22" ht="18" customHeight="1">
      <c r="A23" s="6"/>
      <c r="B23" s="105"/>
      <c r="C23" s="105"/>
      <c r="D23" s="26">
        <v>9</v>
      </c>
      <c r="E23" s="89" t="s">
        <v>30</v>
      </c>
      <c r="F23" s="89"/>
      <c r="G23" s="89"/>
      <c r="H23" s="89"/>
      <c r="I23" s="89"/>
      <c r="J23" s="89"/>
      <c r="K23" s="89"/>
      <c r="L23" s="89"/>
      <c r="M23" s="89"/>
      <c r="N23" s="89"/>
      <c r="O23" s="89"/>
      <c r="P23" s="27" t="s">
        <v>31</v>
      </c>
      <c r="Q23" s="59"/>
      <c r="R23" s="28">
        <f t="shared" si="0"/>
      </c>
      <c r="S23" s="29">
        <v>40.9</v>
      </c>
      <c r="T23" s="29" t="s">
        <v>32</v>
      </c>
      <c r="U23" s="29">
        <v>0.0208</v>
      </c>
      <c r="V23" s="27" t="s">
        <v>29</v>
      </c>
    </row>
    <row r="24" spans="1:22" ht="18" customHeight="1">
      <c r="A24" s="6"/>
      <c r="B24" s="105"/>
      <c r="C24" s="105"/>
      <c r="D24" s="26">
        <v>10</v>
      </c>
      <c r="E24" s="89" t="s">
        <v>33</v>
      </c>
      <c r="F24" s="89"/>
      <c r="G24" s="89"/>
      <c r="H24" s="89"/>
      <c r="I24" s="89"/>
      <c r="J24" s="89"/>
      <c r="K24" s="89"/>
      <c r="L24" s="89"/>
      <c r="M24" s="89"/>
      <c r="N24" s="89"/>
      <c r="O24" s="89"/>
      <c r="P24" s="27" t="s">
        <v>31</v>
      </c>
      <c r="Q24" s="59"/>
      <c r="R24" s="28">
        <f t="shared" si="0"/>
      </c>
      <c r="S24" s="29">
        <v>29.9</v>
      </c>
      <c r="T24" s="29" t="s">
        <v>34</v>
      </c>
      <c r="U24" s="29">
        <v>0.0254</v>
      </c>
      <c r="V24" s="27" t="s">
        <v>35</v>
      </c>
    </row>
    <row r="25" spans="1:22" ht="18" customHeight="1">
      <c r="A25" s="6"/>
      <c r="B25" s="105"/>
      <c r="C25" s="105"/>
      <c r="D25" s="26">
        <v>11</v>
      </c>
      <c r="E25" s="89" t="s">
        <v>36</v>
      </c>
      <c r="F25" s="89"/>
      <c r="G25" s="89"/>
      <c r="H25" s="89"/>
      <c r="I25" s="89"/>
      <c r="J25" s="90" t="s">
        <v>37</v>
      </c>
      <c r="K25" s="90"/>
      <c r="L25" s="90"/>
      <c r="M25" s="90"/>
      <c r="N25" s="90"/>
      <c r="O25" s="90"/>
      <c r="P25" s="27" t="s">
        <v>38</v>
      </c>
      <c r="Q25" s="59"/>
      <c r="R25" s="28">
        <f t="shared" si="0"/>
      </c>
      <c r="S25" s="29">
        <v>50.8</v>
      </c>
      <c r="T25" s="29" t="s">
        <v>34</v>
      </c>
      <c r="U25" s="29">
        <v>0.0161</v>
      </c>
      <c r="V25" s="27" t="s">
        <v>35</v>
      </c>
    </row>
    <row r="26" spans="1:22" ht="18" customHeight="1">
      <c r="A26" s="6"/>
      <c r="B26" s="105"/>
      <c r="C26" s="105"/>
      <c r="D26" s="26">
        <v>12</v>
      </c>
      <c r="E26" s="89"/>
      <c r="F26" s="89"/>
      <c r="G26" s="89"/>
      <c r="H26" s="89"/>
      <c r="I26" s="89"/>
      <c r="J26" s="90" t="s">
        <v>39</v>
      </c>
      <c r="K26" s="90"/>
      <c r="L26" s="90"/>
      <c r="M26" s="90"/>
      <c r="N26" s="90"/>
      <c r="O26" s="90"/>
      <c r="P26" s="27" t="s">
        <v>40</v>
      </c>
      <c r="Q26" s="59"/>
      <c r="R26" s="28">
        <f t="shared" si="0"/>
      </c>
      <c r="S26" s="29">
        <v>44.9</v>
      </c>
      <c r="T26" s="29" t="s">
        <v>41</v>
      </c>
      <c r="U26" s="29">
        <v>0.0142</v>
      </c>
      <c r="V26" s="27" t="s">
        <v>35</v>
      </c>
    </row>
    <row r="27" spans="1:22" ht="18" customHeight="1">
      <c r="A27" s="6"/>
      <c r="B27" s="105"/>
      <c r="C27" s="105"/>
      <c r="D27" s="26">
        <v>13</v>
      </c>
      <c r="E27" s="90" t="s">
        <v>42</v>
      </c>
      <c r="F27" s="90"/>
      <c r="G27" s="90"/>
      <c r="H27" s="90"/>
      <c r="I27" s="90"/>
      <c r="J27" s="90" t="s">
        <v>66</v>
      </c>
      <c r="K27" s="90"/>
      <c r="L27" s="90"/>
      <c r="M27" s="90"/>
      <c r="N27" s="90"/>
      <c r="O27" s="90"/>
      <c r="P27" s="27" t="s">
        <v>38</v>
      </c>
      <c r="Q27" s="59"/>
      <c r="R27" s="28">
        <f t="shared" si="0"/>
      </c>
      <c r="S27" s="29">
        <v>54.6</v>
      </c>
      <c r="T27" s="29" t="s">
        <v>34</v>
      </c>
      <c r="U27" s="29">
        <v>0.0135</v>
      </c>
      <c r="V27" s="27" t="s">
        <v>35</v>
      </c>
    </row>
    <row r="28" spans="1:22" ht="18" customHeight="1">
      <c r="A28" s="6"/>
      <c r="B28" s="105"/>
      <c r="C28" s="105"/>
      <c r="D28" s="26">
        <v>14</v>
      </c>
      <c r="E28" s="90"/>
      <c r="F28" s="90"/>
      <c r="G28" s="90"/>
      <c r="H28" s="90"/>
      <c r="I28" s="90"/>
      <c r="J28" s="125" t="s">
        <v>43</v>
      </c>
      <c r="K28" s="125"/>
      <c r="L28" s="125"/>
      <c r="M28" s="125"/>
      <c r="N28" s="125"/>
      <c r="O28" s="125"/>
      <c r="P28" s="27" t="s">
        <v>40</v>
      </c>
      <c r="Q28" s="59"/>
      <c r="R28" s="28">
        <f t="shared" si="0"/>
      </c>
      <c r="S28" s="29">
        <v>43.5</v>
      </c>
      <c r="T28" s="29" t="s">
        <v>41</v>
      </c>
      <c r="U28" s="29">
        <v>0.0139</v>
      </c>
      <c r="V28" s="27" t="s">
        <v>35</v>
      </c>
    </row>
    <row r="29" spans="1:22" ht="18" customHeight="1">
      <c r="A29" s="6"/>
      <c r="B29" s="105"/>
      <c r="C29" s="105"/>
      <c r="D29" s="26">
        <v>15</v>
      </c>
      <c r="E29" s="89" t="s">
        <v>44</v>
      </c>
      <c r="F29" s="89"/>
      <c r="G29" s="89"/>
      <c r="H29" s="89"/>
      <c r="I29" s="89"/>
      <c r="J29" s="89" t="s">
        <v>45</v>
      </c>
      <c r="K29" s="89"/>
      <c r="L29" s="89"/>
      <c r="M29" s="89"/>
      <c r="N29" s="89"/>
      <c r="O29" s="89"/>
      <c r="P29" s="27" t="s">
        <v>38</v>
      </c>
      <c r="Q29" s="59"/>
      <c r="R29" s="28">
        <f t="shared" si="0"/>
      </c>
      <c r="S29" s="29">
        <v>29</v>
      </c>
      <c r="T29" s="29" t="s">
        <v>34</v>
      </c>
      <c r="U29" s="29">
        <v>0.0245</v>
      </c>
      <c r="V29" s="27" t="s">
        <v>35</v>
      </c>
    </row>
    <row r="30" spans="1:22" ht="18" customHeight="1">
      <c r="A30" s="6"/>
      <c r="B30" s="105"/>
      <c r="C30" s="105"/>
      <c r="D30" s="26">
        <v>16</v>
      </c>
      <c r="E30" s="89"/>
      <c r="F30" s="89"/>
      <c r="G30" s="89"/>
      <c r="H30" s="89"/>
      <c r="I30" s="89"/>
      <c r="J30" s="89" t="s">
        <v>46</v>
      </c>
      <c r="K30" s="89"/>
      <c r="L30" s="89"/>
      <c r="M30" s="89"/>
      <c r="N30" s="89"/>
      <c r="O30" s="89"/>
      <c r="P30" s="27" t="s">
        <v>38</v>
      </c>
      <c r="Q30" s="59"/>
      <c r="R30" s="28">
        <f t="shared" si="0"/>
      </c>
      <c r="S30" s="29">
        <v>25.7</v>
      </c>
      <c r="T30" s="29" t="s">
        <v>34</v>
      </c>
      <c r="U30" s="29">
        <v>0.0247</v>
      </c>
      <c r="V30" s="27" t="s">
        <v>35</v>
      </c>
    </row>
    <row r="31" spans="1:22" ht="18" customHeight="1">
      <c r="A31" s="6"/>
      <c r="B31" s="105"/>
      <c r="C31" s="105"/>
      <c r="D31" s="26">
        <v>17</v>
      </c>
      <c r="E31" s="89"/>
      <c r="F31" s="89"/>
      <c r="G31" s="89"/>
      <c r="H31" s="89"/>
      <c r="I31" s="89"/>
      <c r="J31" s="90" t="s">
        <v>47</v>
      </c>
      <c r="K31" s="90"/>
      <c r="L31" s="90"/>
      <c r="M31" s="90"/>
      <c r="N31" s="90"/>
      <c r="O31" s="90"/>
      <c r="P31" s="27" t="s">
        <v>38</v>
      </c>
      <c r="Q31" s="59"/>
      <c r="R31" s="28">
        <f t="shared" si="0"/>
      </c>
      <c r="S31" s="29">
        <v>26.9</v>
      </c>
      <c r="T31" s="29" t="s">
        <v>34</v>
      </c>
      <c r="U31" s="29">
        <v>0.0255</v>
      </c>
      <c r="V31" s="27" t="s">
        <v>35</v>
      </c>
    </row>
    <row r="32" spans="1:22" ht="18" customHeight="1">
      <c r="A32" s="6"/>
      <c r="B32" s="105"/>
      <c r="C32" s="105"/>
      <c r="D32" s="26">
        <v>18</v>
      </c>
      <c r="E32" s="89" t="s">
        <v>48</v>
      </c>
      <c r="F32" s="89"/>
      <c r="G32" s="89"/>
      <c r="H32" s="89"/>
      <c r="I32" s="89"/>
      <c r="J32" s="89"/>
      <c r="K32" s="89"/>
      <c r="L32" s="89"/>
      <c r="M32" s="89"/>
      <c r="N32" s="89"/>
      <c r="O32" s="89"/>
      <c r="P32" s="27" t="s">
        <v>38</v>
      </c>
      <c r="Q32" s="59"/>
      <c r="R32" s="28">
        <f t="shared" si="0"/>
      </c>
      <c r="S32" s="29">
        <v>29.4</v>
      </c>
      <c r="T32" s="29" t="s">
        <v>34</v>
      </c>
      <c r="U32" s="29">
        <v>0.0294</v>
      </c>
      <c r="V32" s="27" t="s">
        <v>35</v>
      </c>
    </row>
    <row r="33" spans="1:22" ht="18" customHeight="1">
      <c r="A33" s="6"/>
      <c r="B33" s="105"/>
      <c r="C33" s="105"/>
      <c r="D33" s="26">
        <v>19</v>
      </c>
      <c r="E33" s="89" t="s">
        <v>49</v>
      </c>
      <c r="F33" s="89"/>
      <c r="G33" s="89"/>
      <c r="H33" s="89"/>
      <c r="I33" s="89"/>
      <c r="J33" s="89"/>
      <c r="K33" s="89"/>
      <c r="L33" s="89"/>
      <c r="M33" s="89"/>
      <c r="N33" s="89"/>
      <c r="O33" s="89"/>
      <c r="P33" s="27" t="s">
        <v>38</v>
      </c>
      <c r="Q33" s="59"/>
      <c r="R33" s="28">
        <f t="shared" si="0"/>
      </c>
      <c r="S33" s="29">
        <v>37.3</v>
      </c>
      <c r="T33" s="29" t="s">
        <v>34</v>
      </c>
      <c r="U33" s="29">
        <v>0.0209</v>
      </c>
      <c r="V33" s="27" t="s">
        <v>35</v>
      </c>
    </row>
    <row r="34" spans="1:22" ht="18" customHeight="1">
      <c r="A34" s="6"/>
      <c r="B34" s="105"/>
      <c r="C34" s="105"/>
      <c r="D34" s="26">
        <v>20</v>
      </c>
      <c r="E34" s="89" t="s">
        <v>50</v>
      </c>
      <c r="F34" s="89"/>
      <c r="G34" s="89"/>
      <c r="H34" s="89"/>
      <c r="I34" s="89"/>
      <c r="J34" s="89"/>
      <c r="K34" s="89"/>
      <c r="L34" s="89"/>
      <c r="M34" s="89"/>
      <c r="N34" s="89"/>
      <c r="O34" s="89"/>
      <c r="P34" s="27" t="s">
        <v>40</v>
      </c>
      <c r="Q34" s="59"/>
      <c r="R34" s="28">
        <f t="shared" si="0"/>
      </c>
      <c r="S34" s="29">
        <v>21.1</v>
      </c>
      <c r="T34" s="29" t="s">
        <v>41</v>
      </c>
      <c r="U34" s="30">
        <v>0.011</v>
      </c>
      <c r="V34" s="27" t="s">
        <v>35</v>
      </c>
    </row>
    <row r="35" spans="1:22" ht="18" customHeight="1">
      <c r="A35" s="6"/>
      <c r="B35" s="105"/>
      <c r="C35" s="105"/>
      <c r="D35" s="26">
        <v>21</v>
      </c>
      <c r="E35" s="89" t="s">
        <v>51</v>
      </c>
      <c r="F35" s="89"/>
      <c r="G35" s="89"/>
      <c r="H35" s="89"/>
      <c r="I35" s="89"/>
      <c r="J35" s="89"/>
      <c r="K35" s="89"/>
      <c r="L35" s="89"/>
      <c r="M35" s="89"/>
      <c r="N35" s="89"/>
      <c r="O35" s="89"/>
      <c r="P35" s="27" t="s">
        <v>40</v>
      </c>
      <c r="Q35" s="59"/>
      <c r="R35" s="28">
        <f t="shared" si="0"/>
      </c>
      <c r="S35" s="29">
        <v>3.41</v>
      </c>
      <c r="T35" s="29" t="s">
        <v>41</v>
      </c>
      <c r="U35" s="29">
        <v>0.0263</v>
      </c>
      <c r="V35" s="27" t="s">
        <v>35</v>
      </c>
    </row>
    <row r="36" spans="1:22" ht="18" customHeight="1">
      <c r="A36" s="6"/>
      <c r="B36" s="105"/>
      <c r="C36" s="105"/>
      <c r="D36" s="26">
        <v>22</v>
      </c>
      <c r="E36" s="89" t="s">
        <v>52</v>
      </c>
      <c r="F36" s="89"/>
      <c r="G36" s="89"/>
      <c r="H36" s="89"/>
      <c r="I36" s="89"/>
      <c r="J36" s="89"/>
      <c r="K36" s="89"/>
      <c r="L36" s="89"/>
      <c r="M36" s="89"/>
      <c r="N36" s="89"/>
      <c r="O36" s="89"/>
      <c r="P36" s="27" t="s">
        <v>40</v>
      </c>
      <c r="Q36" s="59"/>
      <c r="R36" s="28">
        <f t="shared" si="0"/>
      </c>
      <c r="S36" s="29">
        <v>8.41</v>
      </c>
      <c r="T36" s="29" t="s">
        <v>41</v>
      </c>
      <c r="U36" s="29">
        <v>0.0384</v>
      </c>
      <c r="V36" s="27" t="s">
        <v>35</v>
      </c>
    </row>
    <row r="37" spans="1:22" ht="18" customHeight="1">
      <c r="A37" s="6"/>
      <c r="B37" s="105"/>
      <c r="C37" s="105"/>
      <c r="D37" s="31">
        <v>23</v>
      </c>
      <c r="E37" s="110" t="s">
        <v>0</v>
      </c>
      <c r="F37" s="111"/>
      <c r="G37" s="111"/>
      <c r="H37" s="111"/>
      <c r="I37" s="111"/>
      <c r="J37" s="111"/>
      <c r="K37" s="111"/>
      <c r="L37" s="111"/>
      <c r="M37" s="111"/>
      <c r="N37" s="111"/>
      <c r="O37" s="111"/>
      <c r="P37" s="27" t="s">
        <v>40</v>
      </c>
      <c r="Q37" s="59"/>
      <c r="R37" s="28">
        <f t="shared" si="0"/>
      </c>
      <c r="S37" s="29">
        <v>44.8</v>
      </c>
      <c r="T37" s="29" t="s">
        <v>41</v>
      </c>
      <c r="U37" s="29">
        <v>0.0136</v>
      </c>
      <c r="V37" s="27" t="s">
        <v>53</v>
      </c>
    </row>
    <row r="38" spans="1:22" ht="18" customHeight="1">
      <c r="A38" s="6"/>
      <c r="B38" s="105"/>
      <c r="C38" s="105"/>
      <c r="D38" s="26">
        <v>24</v>
      </c>
      <c r="E38" s="92" t="s">
        <v>54</v>
      </c>
      <c r="F38" s="93"/>
      <c r="G38" s="93"/>
      <c r="H38" s="93"/>
      <c r="I38" s="94"/>
      <c r="J38" s="91"/>
      <c r="K38" s="91"/>
      <c r="L38" s="91"/>
      <c r="M38" s="91"/>
      <c r="N38" s="91"/>
      <c r="O38" s="91"/>
      <c r="P38" s="32"/>
      <c r="Q38" s="59"/>
      <c r="R38" s="28"/>
      <c r="S38" s="29"/>
      <c r="T38" s="29"/>
      <c r="U38" s="33"/>
      <c r="V38" s="27"/>
    </row>
    <row r="39" spans="1:22" ht="18" customHeight="1">
      <c r="A39" s="6"/>
      <c r="B39" s="105"/>
      <c r="C39" s="105"/>
      <c r="D39" s="26">
        <v>25</v>
      </c>
      <c r="E39" s="95"/>
      <c r="F39" s="96"/>
      <c r="G39" s="96"/>
      <c r="H39" s="96"/>
      <c r="I39" s="97"/>
      <c r="J39" s="91"/>
      <c r="K39" s="91"/>
      <c r="L39" s="91"/>
      <c r="M39" s="91"/>
      <c r="N39" s="91"/>
      <c r="O39" s="91"/>
      <c r="P39" s="32"/>
      <c r="Q39" s="59"/>
      <c r="R39" s="28"/>
      <c r="S39" s="29"/>
      <c r="T39" s="29"/>
      <c r="U39" s="29"/>
      <c r="V39" s="27"/>
    </row>
    <row r="40" spans="1:22" ht="18" customHeight="1">
      <c r="A40" s="6"/>
      <c r="B40" s="105"/>
      <c r="C40" s="105"/>
      <c r="D40" s="26">
        <v>26</v>
      </c>
      <c r="E40" s="98"/>
      <c r="F40" s="99"/>
      <c r="G40" s="99"/>
      <c r="H40" s="99"/>
      <c r="I40" s="100"/>
      <c r="J40" s="91"/>
      <c r="K40" s="91"/>
      <c r="L40" s="91"/>
      <c r="M40" s="91"/>
      <c r="N40" s="91"/>
      <c r="O40" s="91"/>
      <c r="P40" s="32"/>
      <c r="Q40" s="59"/>
      <c r="R40" s="28"/>
      <c r="S40" s="29"/>
      <c r="T40" s="29"/>
      <c r="U40" s="29"/>
      <c r="V40" s="27"/>
    </row>
    <row r="41" spans="1:22" ht="18" customHeight="1">
      <c r="A41" s="6"/>
      <c r="B41" s="104" t="s">
        <v>55</v>
      </c>
      <c r="C41" s="105"/>
      <c r="D41" s="26">
        <v>27</v>
      </c>
      <c r="E41" s="90" t="s">
        <v>56</v>
      </c>
      <c r="F41" s="90"/>
      <c r="G41" s="90"/>
      <c r="H41" s="90"/>
      <c r="I41" s="90"/>
      <c r="J41" s="90"/>
      <c r="K41" s="90"/>
      <c r="L41" s="90"/>
      <c r="M41" s="90"/>
      <c r="N41" s="90"/>
      <c r="O41" s="90"/>
      <c r="P41" s="27" t="s">
        <v>57</v>
      </c>
      <c r="Q41" s="59"/>
      <c r="R41" s="28">
        <f>IF(Q41="","",Q41*U41)</f>
      </c>
      <c r="S41" s="34"/>
      <c r="T41" s="29"/>
      <c r="U41" s="35">
        <v>0.06</v>
      </c>
      <c r="V41" s="27" t="s">
        <v>58</v>
      </c>
    </row>
    <row r="42" spans="1:22" ht="18" customHeight="1">
      <c r="A42" s="6"/>
      <c r="B42" s="105"/>
      <c r="C42" s="105"/>
      <c r="D42" s="26">
        <v>28</v>
      </c>
      <c r="E42" s="90" t="s">
        <v>59</v>
      </c>
      <c r="F42" s="90"/>
      <c r="G42" s="90"/>
      <c r="H42" s="90"/>
      <c r="I42" s="90"/>
      <c r="J42" s="90"/>
      <c r="K42" s="90"/>
      <c r="L42" s="90"/>
      <c r="M42" s="90"/>
      <c r="N42" s="90"/>
      <c r="O42" s="90"/>
      <c r="P42" s="27" t="s">
        <v>57</v>
      </c>
      <c r="Q42" s="59"/>
      <c r="R42" s="28">
        <f>IF(Q42="","",Q42*U42)</f>
      </c>
      <c r="S42" s="34"/>
      <c r="T42" s="29"/>
      <c r="U42" s="35">
        <v>0.057</v>
      </c>
      <c r="V42" s="27" t="s">
        <v>58</v>
      </c>
    </row>
    <row r="43" spans="1:22" ht="18" customHeight="1">
      <c r="A43" s="6"/>
      <c r="B43" s="105"/>
      <c r="C43" s="105"/>
      <c r="D43" s="26">
        <v>29</v>
      </c>
      <c r="E43" s="90" t="s">
        <v>60</v>
      </c>
      <c r="F43" s="90"/>
      <c r="G43" s="90"/>
      <c r="H43" s="90"/>
      <c r="I43" s="90"/>
      <c r="J43" s="90"/>
      <c r="K43" s="90"/>
      <c r="L43" s="90"/>
      <c r="M43" s="90"/>
      <c r="N43" s="90"/>
      <c r="O43" s="90"/>
      <c r="P43" s="27" t="s">
        <v>57</v>
      </c>
      <c r="Q43" s="59"/>
      <c r="R43" s="28">
        <f>IF(Q43="","",Q43*U43)</f>
      </c>
      <c r="S43" s="34"/>
      <c r="T43" s="29"/>
      <c r="U43" s="35">
        <v>0.057</v>
      </c>
      <c r="V43" s="27" t="s">
        <v>58</v>
      </c>
    </row>
    <row r="44" spans="1:22" ht="18" customHeight="1">
      <c r="A44" s="6"/>
      <c r="B44" s="105"/>
      <c r="C44" s="105"/>
      <c r="D44" s="26">
        <v>30</v>
      </c>
      <c r="E44" s="90" t="s">
        <v>61</v>
      </c>
      <c r="F44" s="90"/>
      <c r="G44" s="90"/>
      <c r="H44" s="90"/>
      <c r="I44" s="90"/>
      <c r="J44" s="90"/>
      <c r="K44" s="90"/>
      <c r="L44" s="90"/>
      <c r="M44" s="90"/>
      <c r="N44" s="90"/>
      <c r="O44" s="90"/>
      <c r="P44" s="27" t="s">
        <v>57</v>
      </c>
      <c r="Q44" s="59"/>
      <c r="R44" s="28">
        <f>IF(Q44="","",Q44*U44)</f>
      </c>
      <c r="S44" s="34"/>
      <c r="T44" s="29"/>
      <c r="U44" s="35">
        <v>0.057</v>
      </c>
      <c r="V44" s="27" t="s">
        <v>58</v>
      </c>
    </row>
    <row r="45" spans="1:22" ht="18" customHeight="1">
      <c r="A45" s="6"/>
      <c r="B45" s="78" t="s">
        <v>62</v>
      </c>
      <c r="C45" s="79"/>
      <c r="D45" s="36">
        <v>31</v>
      </c>
      <c r="E45" s="37" t="s">
        <v>65</v>
      </c>
      <c r="F45" s="38"/>
      <c r="G45" s="38"/>
      <c r="H45" s="38"/>
      <c r="I45" s="38"/>
      <c r="J45" s="38"/>
      <c r="K45" s="38"/>
      <c r="L45" s="38"/>
      <c r="M45" s="38"/>
      <c r="N45" s="38"/>
      <c r="O45" s="38"/>
      <c r="P45" s="27" t="s">
        <v>63</v>
      </c>
      <c r="Q45" s="60"/>
      <c r="R45" s="40">
        <f>IF(OR(Q45="",U45=""),"",Q45*U45)</f>
      </c>
      <c r="S45" s="41"/>
      <c r="T45" s="42"/>
      <c r="U45" s="43">
        <v>0.55</v>
      </c>
      <c r="V45" s="27" t="s">
        <v>64</v>
      </c>
    </row>
    <row r="46" spans="1:22" ht="18" customHeight="1">
      <c r="A46" s="6"/>
      <c r="B46" s="80"/>
      <c r="C46" s="81"/>
      <c r="D46" s="36"/>
      <c r="E46" s="37"/>
      <c r="F46" s="38"/>
      <c r="G46" s="38"/>
      <c r="H46" s="38"/>
      <c r="I46" s="38"/>
      <c r="J46" s="38"/>
      <c r="K46" s="38"/>
      <c r="L46" s="38"/>
      <c r="M46" s="38"/>
      <c r="N46" s="38"/>
      <c r="O46" s="38"/>
      <c r="P46" s="27"/>
      <c r="Q46" s="39"/>
      <c r="R46" s="40"/>
      <c r="S46" s="41"/>
      <c r="T46" s="42"/>
      <c r="U46" s="43"/>
      <c r="V46" s="27"/>
    </row>
    <row r="47" spans="1:22" ht="18" customHeight="1" thickBot="1">
      <c r="A47" s="6"/>
      <c r="B47" s="82"/>
      <c r="C47" s="83"/>
      <c r="D47" s="44"/>
      <c r="E47" s="45"/>
      <c r="F47" s="46"/>
      <c r="G47" s="46"/>
      <c r="H47" s="46"/>
      <c r="I47" s="46"/>
      <c r="J47" s="46"/>
      <c r="K47" s="46"/>
      <c r="L47" s="46"/>
      <c r="M47" s="46"/>
      <c r="N47" s="46"/>
      <c r="O47" s="46"/>
      <c r="P47" s="47"/>
      <c r="Q47" s="48"/>
      <c r="R47" s="49"/>
      <c r="S47" s="50"/>
      <c r="T47" s="51"/>
      <c r="U47" s="52"/>
      <c r="V47" s="47"/>
    </row>
    <row r="48" spans="1:22" ht="26.25" customHeight="1" thickBot="1" thickTop="1">
      <c r="A48" s="6"/>
      <c r="B48" s="72" t="s">
        <v>86</v>
      </c>
      <c r="C48" s="73"/>
      <c r="D48" s="73"/>
      <c r="E48" s="73"/>
      <c r="F48" s="73"/>
      <c r="G48" s="73"/>
      <c r="H48" s="73"/>
      <c r="I48" s="73"/>
      <c r="J48" s="73"/>
      <c r="K48" s="73"/>
      <c r="L48" s="73"/>
      <c r="M48" s="73"/>
      <c r="N48" s="73"/>
      <c r="O48" s="73"/>
      <c r="P48" s="73"/>
      <c r="Q48" s="74"/>
      <c r="R48" s="65">
        <f>SUM(R15:R47)</f>
        <v>0</v>
      </c>
      <c r="S48" s="84" t="s">
        <v>69</v>
      </c>
      <c r="T48" s="85"/>
      <c r="U48" s="85"/>
      <c r="V48" s="86"/>
    </row>
    <row r="49" spans="1:22" ht="27.75" customHeight="1" thickBot="1">
      <c r="A49" s="6"/>
      <c r="B49" s="75" t="s">
        <v>85</v>
      </c>
      <c r="C49" s="76"/>
      <c r="D49" s="76"/>
      <c r="E49" s="76"/>
      <c r="F49" s="76"/>
      <c r="G49" s="76"/>
      <c r="H49" s="76"/>
      <c r="I49" s="76"/>
      <c r="J49" s="76"/>
      <c r="K49" s="76"/>
      <c r="L49" s="76"/>
      <c r="M49" s="76"/>
      <c r="N49" s="76"/>
      <c r="O49" s="76"/>
      <c r="P49" s="76"/>
      <c r="Q49" s="76"/>
      <c r="R49" s="66"/>
      <c r="S49" s="70" t="s">
        <v>69</v>
      </c>
      <c r="T49" s="70"/>
      <c r="U49" s="70"/>
      <c r="V49" s="71"/>
    </row>
    <row r="50" spans="2:22" ht="30.75" customHeight="1">
      <c r="B50" s="75" t="s">
        <v>87</v>
      </c>
      <c r="C50" s="76"/>
      <c r="D50" s="76"/>
      <c r="E50" s="76"/>
      <c r="F50" s="76"/>
      <c r="G50" s="76"/>
      <c r="H50" s="76"/>
      <c r="I50" s="76"/>
      <c r="J50" s="76"/>
      <c r="K50" s="76"/>
      <c r="L50" s="76"/>
      <c r="M50" s="76"/>
      <c r="N50" s="76"/>
      <c r="O50" s="76"/>
      <c r="P50" s="76"/>
      <c r="Q50" s="77"/>
      <c r="R50" s="56">
        <f>IF(ISERROR(R49/R48),"",R49/R48*100)</f>
      </c>
      <c r="S50" s="69" t="s">
        <v>88</v>
      </c>
      <c r="T50" s="70"/>
      <c r="U50" s="70"/>
      <c r="V50" s="71"/>
    </row>
    <row r="51" ht="13.5"/>
    <row r="52" ht="18.75">
      <c r="B52" s="67" t="s">
        <v>93</v>
      </c>
    </row>
    <row r="53" ht="13.5">
      <c r="B53" s="5" t="s">
        <v>92</v>
      </c>
    </row>
    <row r="54" ht="13.5">
      <c r="B54" s="53"/>
    </row>
    <row r="55" ht="13.5">
      <c r="B55" s="53"/>
    </row>
    <row r="56" ht="13.5">
      <c r="B56" s="53"/>
    </row>
    <row r="57" ht="13.5">
      <c r="B57" s="53"/>
    </row>
    <row r="58" ht="13.5">
      <c r="B58" s="53"/>
    </row>
    <row r="59" ht="17.25">
      <c r="B59" s="54"/>
    </row>
    <row r="60" ht="13.5"/>
    <row r="61" ht="13.5"/>
    <row r="62" ht="13.5"/>
    <row r="63" ht="13.5"/>
    <row r="64" ht="13.5"/>
    <row r="65" ht="13.5"/>
    <row r="66" ht="13.5"/>
    <row r="67" ht="13.5"/>
    <row r="68" ht="13.5"/>
    <row r="69" ht="13.5"/>
    <row r="70" ht="13.5"/>
    <row r="71" ht="13.5"/>
    <row r="72" ht="13.5"/>
    <row r="73" ht="13.5"/>
    <row r="74" ht="13.5"/>
    <row r="75" ht="13.5"/>
    <row r="76" ht="13.5"/>
    <row r="77" ht="13.5"/>
    <row r="78" ht="13.5"/>
  </sheetData>
  <sheetProtection/>
  <mergeCells count="55">
    <mergeCell ref="E13:O14"/>
    <mergeCell ref="J27:O27"/>
    <mergeCell ref="J28:O28"/>
    <mergeCell ref="J39:O39"/>
    <mergeCell ref="J29:O29"/>
    <mergeCell ref="E21:O21"/>
    <mergeCell ref="E22:O22"/>
    <mergeCell ref="E36:O36"/>
    <mergeCell ref="E25:I26"/>
    <mergeCell ref="S7:V7"/>
    <mergeCell ref="S8:V8"/>
    <mergeCell ref="P13:P14"/>
    <mergeCell ref="R13:R14"/>
    <mergeCell ref="S13:T13"/>
    <mergeCell ref="E18:O18"/>
    <mergeCell ref="U13:V13"/>
    <mergeCell ref="S14:T14"/>
    <mergeCell ref="U14:V14"/>
    <mergeCell ref="Q13:Q14"/>
    <mergeCell ref="B15:C40"/>
    <mergeCell ref="E15:O15"/>
    <mergeCell ref="E16:O16"/>
    <mergeCell ref="E17:O17"/>
    <mergeCell ref="E24:O24"/>
    <mergeCell ref="J25:O25"/>
    <mergeCell ref="J26:O26"/>
    <mergeCell ref="E34:O34"/>
    <mergeCell ref="E35:O35"/>
    <mergeCell ref="E37:O37"/>
    <mergeCell ref="I4:K4"/>
    <mergeCell ref="J31:O31"/>
    <mergeCell ref="J30:O30"/>
    <mergeCell ref="E33:O33"/>
    <mergeCell ref="E23:O23"/>
    <mergeCell ref="B41:C44"/>
    <mergeCell ref="E41:O41"/>
    <mergeCell ref="E42:O42"/>
    <mergeCell ref="E43:O43"/>
    <mergeCell ref="E44:O44"/>
    <mergeCell ref="D13:D14"/>
    <mergeCell ref="E19:O19"/>
    <mergeCell ref="E20:O20"/>
    <mergeCell ref="E29:I31"/>
    <mergeCell ref="E27:I28"/>
    <mergeCell ref="S49:V49"/>
    <mergeCell ref="E32:O32"/>
    <mergeCell ref="J38:O38"/>
    <mergeCell ref="J40:O40"/>
    <mergeCell ref="E38:I40"/>
    <mergeCell ref="S50:V50"/>
    <mergeCell ref="B48:Q48"/>
    <mergeCell ref="B49:Q49"/>
    <mergeCell ref="B50:Q50"/>
    <mergeCell ref="B45:C47"/>
    <mergeCell ref="S48:V48"/>
  </mergeCells>
  <dataValidations count="1">
    <dataValidation type="list" allowBlank="1" showInputMessage="1" showErrorMessage="1" sqref="I4:K4">
      <formula1>"26,27"</formula1>
    </dataValidation>
  </dataValidations>
  <printOptions/>
  <pageMargins left="0.7" right="0.7" top="0.75" bottom="0.75" header="0.3" footer="0.3"/>
  <pageSetup horizontalDpi="600" verticalDpi="600" orientation="portrait" paperSize="9" scale="69" r:id="rId3"/>
  <ignoredErrors>
    <ignoredError sqref="R45" formula="1"/>
  </ignoredErrors>
  <legacyDrawing r:id="rId2"/>
</worksheet>
</file>

<file path=xl/worksheets/sheet2.xml><?xml version="1.0" encoding="utf-8"?>
<worksheet xmlns="http://schemas.openxmlformats.org/spreadsheetml/2006/main" xmlns:r="http://schemas.openxmlformats.org/officeDocument/2006/relationships">
  <dimension ref="B2:E12"/>
  <sheetViews>
    <sheetView zoomScalePageLayoutView="0" workbookViewId="0" topLeftCell="A1">
      <selection activeCell="B2" sqref="B2:C4"/>
    </sheetView>
  </sheetViews>
  <sheetFormatPr defaultColWidth="9.140625" defaultRowHeight="15"/>
  <cols>
    <col min="1" max="1" width="3.140625" style="1" customWidth="1"/>
    <col min="2" max="2" width="9.00390625" style="1" customWidth="1"/>
    <col min="3" max="3" width="90.421875" style="1" bestFit="1" customWidth="1"/>
    <col min="4" max="4" width="15.140625" style="1" bestFit="1" customWidth="1"/>
    <col min="5" max="16384" width="9.00390625" style="1" customWidth="1"/>
  </cols>
  <sheetData>
    <row r="2" spans="3:4" ht="14.25">
      <c r="C2" s="3" t="s">
        <v>72</v>
      </c>
      <c r="D2" s="4"/>
    </row>
    <row r="3" spans="2:4" ht="14.25">
      <c r="B3" s="1">
        <v>26</v>
      </c>
      <c r="C3" s="3" t="s">
        <v>95</v>
      </c>
      <c r="D3" s="9"/>
    </row>
    <row r="4" spans="2:3" ht="14.25">
      <c r="B4" s="1">
        <v>27</v>
      </c>
      <c r="C4" s="3" t="s">
        <v>96</v>
      </c>
    </row>
    <row r="5" ht="14.25">
      <c r="C5" s="3"/>
    </row>
    <row r="10" spans="2:5" ht="13.5">
      <c r="B10" s="10" t="s">
        <v>73</v>
      </c>
      <c r="D10" s="1" t="s">
        <v>78</v>
      </c>
      <c r="E10" s="1">
        <v>0.502</v>
      </c>
    </row>
    <row r="11" spans="4:5" ht="13.5">
      <c r="D11" s="1" t="s">
        <v>79</v>
      </c>
      <c r="E11" s="1">
        <v>0.355</v>
      </c>
    </row>
    <row r="12" spans="4:5" ht="13.5">
      <c r="D12" s="1" t="s">
        <v>80</v>
      </c>
      <c r="E12" s="1">
        <v>0.458</v>
      </c>
    </row>
  </sheetData>
  <sheetProtection selectLockedCell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T12"/>
  <sheetViews>
    <sheetView zoomScalePageLayoutView="0" workbookViewId="0" topLeftCell="A1">
      <selection activeCell="B4" sqref="B4:F6"/>
    </sheetView>
  </sheetViews>
  <sheetFormatPr defaultColWidth="2.57421875" defaultRowHeight="15"/>
  <cols>
    <col min="1" max="16384" width="2.57421875" style="2" customWidth="1"/>
  </cols>
  <sheetData>
    <row r="2" ht="12">
      <c r="B2" s="2" t="s">
        <v>82</v>
      </c>
    </row>
    <row r="4" spans="2:17" ht="12">
      <c r="B4" s="128"/>
      <c r="C4" s="129"/>
      <c r="D4" s="129"/>
      <c r="E4" s="129"/>
      <c r="F4" s="130"/>
      <c r="H4" s="137" t="s">
        <v>81</v>
      </c>
      <c r="I4" s="137"/>
      <c r="J4" s="137"/>
      <c r="K4" s="137"/>
      <c r="L4" s="137"/>
      <c r="M4" s="147">
        <f>_xlfn.IFERROR(VLOOKUP(B4,LPG,2,FALSE),"")</f>
      </c>
      <c r="N4" s="148"/>
      <c r="O4" s="148"/>
      <c r="P4" s="148"/>
      <c r="Q4" s="149"/>
    </row>
    <row r="5" spans="2:18" ht="12">
      <c r="B5" s="131"/>
      <c r="C5" s="132"/>
      <c r="D5" s="132"/>
      <c r="E5" s="132"/>
      <c r="F5" s="133"/>
      <c r="H5" s="137"/>
      <c r="I5" s="137"/>
      <c r="J5" s="137"/>
      <c r="K5" s="137"/>
      <c r="L5" s="137"/>
      <c r="M5" s="126"/>
      <c r="N5" s="127"/>
      <c r="O5" s="127"/>
      <c r="P5" s="127"/>
      <c r="Q5" s="150"/>
      <c r="R5" s="2" t="s">
        <v>84</v>
      </c>
    </row>
    <row r="6" spans="2:17" ht="12">
      <c r="B6" s="134"/>
      <c r="C6" s="135"/>
      <c r="D6" s="135"/>
      <c r="E6" s="135"/>
      <c r="F6" s="136"/>
      <c r="H6" s="137"/>
      <c r="I6" s="137"/>
      <c r="J6" s="137"/>
      <c r="K6" s="137"/>
      <c r="L6" s="137"/>
      <c r="M6" s="151"/>
      <c r="N6" s="152"/>
      <c r="O6" s="152"/>
      <c r="P6" s="152"/>
      <c r="Q6" s="153"/>
    </row>
    <row r="7" ht="12">
      <c r="B7" s="8"/>
    </row>
    <row r="8" ht="12">
      <c r="B8" s="2" t="s">
        <v>83</v>
      </c>
    </row>
    <row r="10" spans="2:20" ht="12">
      <c r="B10" s="128"/>
      <c r="C10" s="129"/>
      <c r="D10" s="129"/>
      <c r="E10" s="129"/>
      <c r="F10" s="130"/>
      <c r="G10" s="126" t="s">
        <v>75</v>
      </c>
      <c r="H10" s="137"/>
      <c r="I10" s="137"/>
      <c r="J10" s="137" t="s">
        <v>76</v>
      </c>
      <c r="K10" s="137"/>
      <c r="L10" s="137"/>
      <c r="M10" s="138">
        <f>_xlfn.IFERROR(B10/M4,"")</f>
      </c>
      <c r="N10" s="139"/>
      <c r="O10" s="139"/>
      <c r="P10" s="139"/>
      <c r="Q10" s="140"/>
      <c r="R10" s="126" t="s">
        <v>77</v>
      </c>
      <c r="S10" s="127"/>
      <c r="T10" s="55"/>
    </row>
    <row r="11" spans="2:20" ht="12">
      <c r="B11" s="131"/>
      <c r="C11" s="132"/>
      <c r="D11" s="132"/>
      <c r="E11" s="132"/>
      <c r="F11" s="133"/>
      <c r="G11" s="126"/>
      <c r="H11" s="137"/>
      <c r="I11" s="137"/>
      <c r="J11" s="137"/>
      <c r="K11" s="137"/>
      <c r="L11" s="137"/>
      <c r="M11" s="141"/>
      <c r="N11" s="142"/>
      <c r="O11" s="142"/>
      <c r="P11" s="142"/>
      <c r="Q11" s="143"/>
      <c r="R11" s="126"/>
      <c r="S11" s="127"/>
      <c r="T11" s="55"/>
    </row>
    <row r="12" spans="2:20" ht="12">
      <c r="B12" s="134"/>
      <c r="C12" s="135"/>
      <c r="D12" s="135"/>
      <c r="E12" s="135"/>
      <c r="F12" s="136"/>
      <c r="G12" s="126"/>
      <c r="H12" s="137"/>
      <c r="I12" s="137"/>
      <c r="J12" s="137"/>
      <c r="K12" s="137"/>
      <c r="L12" s="137"/>
      <c r="M12" s="144"/>
      <c r="N12" s="145"/>
      <c r="O12" s="145"/>
      <c r="P12" s="145"/>
      <c r="Q12" s="146"/>
      <c r="R12" s="126"/>
      <c r="S12" s="127"/>
      <c r="T12" s="55"/>
    </row>
  </sheetData>
  <sheetProtection/>
  <mergeCells count="8">
    <mergeCell ref="R10:S12"/>
    <mergeCell ref="B10:F12"/>
    <mergeCell ref="G10:I12"/>
    <mergeCell ref="J10:L12"/>
    <mergeCell ref="M10:Q12"/>
    <mergeCell ref="B4:F6"/>
    <mergeCell ref="H4:L6"/>
    <mergeCell ref="M4:Q6"/>
  </mergeCells>
  <dataValidations count="1">
    <dataValidation type="list" allowBlank="1" showInputMessage="1" showErrorMessage="1" sqref="B4:F6">
      <formula1>LPG種類</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駒田 仁彦</dc:creator>
  <cp:keywords/>
  <dc:description/>
  <cp:lastModifiedBy>高垣 さおり</cp:lastModifiedBy>
  <cp:lastPrinted>2015-04-14T04:24:24Z</cp:lastPrinted>
  <dcterms:created xsi:type="dcterms:W3CDTF">2014-04-01T12:06:12Z</dcterms:created>
  <dcterms:modified xsi:type="dcterms:W3CDTF">2016-04-07T04:29:50Z</dcterms:modified>
  <cp:category/>
  <cp:version/>
  <cp:contentType/>
  <cp:contentStatus/>
</cp:coreProperties>
</file>