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国内事業部\平成30年度\10_賃貸\330_事業報告\100_ホームページ掲載\R3年度HP掲載事業報告書\"/>
    </mc:Choice>
  </mc:AlternateContent>
  <bookViews>
    <workbookView xWindow="6345" yWindow="45" windowWidth="12855" windowHeight="8070" firstSheet="1" activeTab="1"/>
  </bookViews>
  <sheets>
    <sheet name="【記入方法】電力（平成30年度）" sheetId="24" state="hidden" r:id="rId1"/>
    <sheet name="【記入方法】電力" sheetId="42" r:id="rId2"/>
    <sheet name="【記入方法】総括表" sheetId="41" r:id="rId3"/>
    <sheet name="入力シート⇒ " sheetId="38" r:id="rId4"/>
    <sheet name="電力" sheetId="28" r:id="rId5"/>
    <sheet name="都市ガス" sheetId="30" r:id="rId6"/>
    <sheet name="プロパンガス" sheetId="33" r:id="rId7"/>
    <sheet name="灯油(任意)" sheetId="35" r:id="rId8"/>
    <sheet name="【総括表】" sheetId="34" r:id="rId9"/>
    <sheet name="参考_排出係数" sheetId="2" r:id="rId10"/>
    <sheet name="Sheet1" sheetId="43" r:id="rId11"/>
    <sheet name="改定履歴" sheetId="23" r:id="rId12"/>
  </sheets>
  <definedNames>
    <definedName name="_xlnm.Print_Area" localSheetId="1">【記入方法】電力!$A$1:$V$33</definedName>
    <definedName name="_xlnm.Print_Area" localSheetId="0">'【記入方法】電力（平成30年度）'!$A$1:$V$33</definedName>
    <definedName name="_xlnm.Print_Area" localSheetId="6">プロパンガス!$A$1:$U$33</definedName>
    <definedName name="_xlnm.Print_Area" localSheetId="4">電力!$A$1:$V$33</definedName>
    <definedName name="_xlnm.Print_Area" localSheetId="5">都市ガス!$A$1:$U$33</definedName>
    <definedName name="_xlnm.Print_Area" localSheetId="7">'灯油(任意)'!$A$1:$M$33</definedName>
  </definedNames>
  <calcPr calcId="162913"/>
</workbook>
</file>

<file path=xl/calcChain.xml><?xml version="1.0" encoding="utf-8"?>
<calcChain xmlns="http://schemas.openxmlformats.org/spreadsheetml/2006/main">
  <c r="E4" i="41" l="1"/>
  <c r="D3" i="30" l="1"/>
  <c r="D3" i="33"/>
  <c r="D3" i="35"/>
  <c r="E4" i="34" l="1"/>
  <c r="H32" i="35" l="1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10" i="30"/>
  <c r="L9" i="30"/>
  <c r="P2" i="34" l="1"/>
  <c r="L2" i="35"/>
  <c r="T2" i="33"/>
  <c r="T2" i="30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26" i="41"/>
  <c r="B27" i="41"/>
  <c r="B28" i="41"/>
  <c r="B29" i="41"/>
  <c r="B30" i="41"/>
  <c r="B31" i="41"/>
  <c r="B32" i="41"/>
  <c r="B9" i="41"/>
  <c r="Q14" i="24" l="1"/>
  <c r="Q13" i="24"/>
  <c r="Q12" i="24"/>
  <c r="Q11" i="24"/>
  <c r="D11" i="41" s="1"/>
  <c r="Q10" i="24"/>
  <c r="Q9" i="24"/>
  <c r="D10" i="41"/>
  <c r="D12" i="41"/>
  <c r="D13" i="41"/>
  <c r="D14" i="41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24" i="28"/>
  <c r="Q25" i="28"/>
  <c r="Q26" i="28"/>
  <c r="Q27" i="28"/>
  <c r="Q28" i="28"/>
  <c r="Q29" i="28"/>
  <c r="Q30" i="28"/>
  <c r="Q31" i="28"/>
  <c r="Q32" i="28"/>
  <c r="J10" i="34" l="1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7" i="34"/>
  <c r="J28" i="34"/>
  <c r="J29" i="34"/>
  <c r="J30" i="34"/>
  <c r="J31" i="34"/>
  <c r="J32" i="34"/>
  <c r="J9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B9" i="34"/>
  <c r="B32" i="35"/>
  <c r="B31" i="35"/>
  <c r="B30" i="35"/>
  <c r="B29" i="35"/>
  <c r="B28" i="35"/>
  <c r="B27" i="35"/>
  <c r="B26" i="35"/>
  <c r="B25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9" i="30"/>
  <c r="B10" i="30"/>
  <c r="B11" i="30"/>
  <c r="B12" i="30"/>
  <c r="B13" i="30"/>
  <c r="B14" i="30"/>
  <c r="B15" i="30"/>
  <c r="B16" i="30"/>
  <c r="B17" i="30"/>
  <c r="B18" i="30"/>
  <c r="B19" i="30"/>
  <c r="B20" i="30"/>
  <c r="B21" i="30"/>
  <c r="B22" i="30"/>
  <c r="B23" i="30"/>
  <c r="B24" i="30"/>
  <c r="B25" i="30"/>
  <c r="B26" i="30"/>
  <c r="B27" i="30"/>
  <c r="B28" i="30"/>
  <c r="B29" i="30"/>
  <c r="B30" i="30"/>
  <c r="B31" i="30"/>
  <c r="B32" i="30"/>
  <c r="L22" i="35" l="1"/>
  <c r="I22" i="35"/>
  <c r="M25" i="42"/>
  <c r="N25" i="42" s="1"/>
  <c r="Q25" i="42" s="1"/>
  <c r="M23" i="24"/>
  <c r="N23" i="24" s="1"/>
  <c r="Q23" i="24" s="1"/>
  <c r="D32" i="34" l="1"/>
  <c r="D31" i="34"/>
  <c r="D30" i="34"/>
  <c r="D29" i="34"/>
  <c r="D28" i="34"/>
  <c r="D27" i="34"/>
  <c r="D26" i="34"/>
  <c r="H25" i="34"/>
  <c r="D25" i="34"/>
  <c r="D24" i="34"/>
  <c r="H23" i="34"/>
  <c r="D23" i="34"/>
  <c r="D22" i="34"/>
  <c r="D21" i="34"/>
  <c r="L26" i="35"/>
  <c r="I26" i="35"/>
  <c r="L25" i="35"/>
  <c r="I25" i="35"/>
  <c r="L24" i="35"/>
  <c r="I24" i="35"/>
  <c r="L23" i="35"/>
  <c r="I23" i="35"/>
  <c r="L21" i="35"/>
  <c r="I21" i="35"/>
  <c r="L20" i="35"/>
  <c r="I20" i="35"/>
  <c r="M26" i="33"/>
  <c r="N26" i="33" s="1"/>
  <c r="Q26" i="33" s="1"/>
  <c r="H26" i="34" s="1"/>
  <c r="M25" i="33"/>
  <c r="N25" i="33" s="1"/>
  <c r="Q25" i="33" s="1"/>
  <c r="M24" i="33"/>
  <c r="N24" i="33" s="1"/>
  <c r="Q24" i="33" s="1"/>
  <c r="H24" i="34" s="1"/>
  <c r="M23" i="33"/>
  <c r="N23" i="33" s="1"/>
  <c r="Q23" i="33" s="1"/>
  <c r="M22" i="33"/>
  <c r="N22" i="33" s="1"/>
  <c r="Q22" i="33" s="1"/>
  <c r="H22" i="34" s="1"/>
  <c r="M21" i="33"/>
  <c r="N21" i="33" s="1"/>
  <c r="Q21" i="33" s="1"/>
  <c r="H21" i="34" s="1"/>
  <c r="M26" i="30"/>
  <c r="N26" i="30" s="1"/>
  <c r="Q26" i="30" s="1"/>
  <c r="F26" i="34" s="1"/>
  <c r="M25" i="30"/>
  <c r="N25" i="30" s="1"/>
  <c r="Q25" i="30" s="1"/>
  <c r="F25" i="34" s="1"/>
  <c r="M24" i="30"/>
  <c r="N24" i="30" s="1"/>
  <c r="Q24" i="30" s="1"/>
  <c r="F24" i="34" s="1"/>
  <c r="M23" i="30"/>
  <c r="N23" i="30" s="1"/>
  <c r="Q23" i="30" s="1"/>
  <c r="F23" i="34" s="1"/>
  <c r="M22" i="30"/>
  <c r="N22" i="30" s="1"/>
  <c r="Q22" i="30" s="1"/>
  <c r="F22" i="34" s="1"/>
  <c r="M21" i="30"/>
  <c r="N21" i="30" s="1"/>
  <c r="Q21" i="30" s="1"/>
  <c r="F21" i="34" s="1"/>
  <c r="M26" i="28"/>
  <c r="N26" i="28" s="1"/>
  <c r="M25" i="28"/>
  <c r="N25" i="28" s="1"/>
  <c r="M24" i="28"/>
  <c r="N24" i="28" s="1"/>
  <c r="M23" i="28"/>
  <c r="N23" i="28" s="1"/>
  <c r="M22" i="28"/>
  <c r="N22" i="28" s="1"/>
  <c r="M21" i="28"/>
  <c r="N21" i="28" s="1"/>
  <c r="N20" i="28"/>
  <c r="M20" i="28"/>
  <c r="M32" i="42"/>
  <c r="N32" i="42" s="1"/>
  <c r="Q32" i="42" s="1"/>
  <c r="M31" i="42"/>
  <c r="N31" i="42" s="1"/>
  <c r="Q31" i="42" s="1"/>
  <c r="N30" i="42"/>
  <c r="Q30" i="42" s="1"/>
  <c r="M30" i="42"/>
  <c r="M29" i="42"/>
  <c r="N29" i="42" s="1"/>
  <c r="Q29" i="42" s="1"/>
  <c r="M28" i="42"/>
  <c r="N28" i="42" s="1"/>
  <c r="Q28" i="42" s="1"/>
  <c r="M32" i="24"/>
  <c r="N32" i="24" s="1"/>
  <c r="Q32" i="24" s="1"/>
  <c r="M31" i="24"/>
  <c r="N31" i="24" s="1"/>
  <c r="Q31" i="24" s="1"/>
  <c r="M30" i="24"/>
  <c r="N30" i="24" s="1"/>
  <c r="Q30" i="24" s="1"/>
  <c r="M29" i="24"/>
  <c r="N29" i="24" s="1"/>
  <c r="Q29" i="24" s="1"/>
  <c r="M28" i="24"/>
  <c r="N28" i="24" s="1"/>
  <c r="Q28" i="24" s="1"/>
  <c r="M27" i="42"/>
  <c r="N27" i="42" s="1"/>
  <c r="Q27" i="42" s="1"/>
  <c r="M26" i="42"/>
  <c r="N26" i="42" s="1"/>
  <c r="Q26" i="42" s="1"/>
  <c r="N24" i="42"/>
  <c r="Q24" i="42" s="1"/>
  <c r="M24" i="42"/>
  <c r="M23" i="42"/>
  <c r="N23" i="42" s="1"/>
  <c r="Q23" i="42" s="1"/>
  <c r="M22" i="42"/>
  <c r="N22" i="42" s="1"/>
  <c r="Q22" i="42" s="1"/>
  <c r="M21" i="42"/>
  <c r="N21" i="42" s="1"/>
  <c r="Q21" i="42" s="1"/>
  <c r="N20" i="42"/>
  <c r="Q20" i="42" s="1"/>
  <c r="M20" i="42"/>
  <c r="M19" i="42"/>
  <c r="N19" i="42" s="1"/>
  <c r="Q19" i="42" s="1"/>
  <c r="M18" i="42"/>
  <c r="N18" i="42" s="1"/>
  <c r="Q18" i="42" s="1"/>
  <c r="M17" i="42"/>
  <c r="N17" i="42" s="1"/>
  <c r="Q17" i="42" s="1"/>
  <c r="N16" i="42"/>
  <c r="Q16" i="42" s="1"/>
  <c r="M16" i="42"/>
  <c r="M15" i="42"/>
  <c r="N15" i="42" s="1"/>
  <c r="Q15" i="42" s="1"/>
  <c r="M14" i="42"/>
  <c r="N14" i="42" s="1"/>
  <c r="Q14" i="42" s="1"/>
  <c r="M13" i="42"/>
  <c r="N13" i="42" s="1"/>
  <c r="Q13" i="42" s="1"/>
  <c r="M12" i="42"/>
  <c r="N12" i="42" s="1"/>
  <c r="Q12" i="42" s="1"/>
  <c r="M11" i="42"/>
  <c r="N11" i="42" s="1"/>
  <c r="Q11" i="42" s="1"/>
  <c r="M10" i="42"/>
  <c r="N10" i="42" s="1"/>
  <c r="Q10" i="42" s="1"/>
  <c r="M9" i="42"/>
  <c r="N9" i="42" s="1"/>
  <c r="Q9" i="42" s="1"/>
  <c r="L21" i="34" l="1"/>
  <c r="L25" i="34"/>
  <c r="L24" i="34"/>
  <c r="L23" i="34"/>
  <c r="L22" i="34"/>
  <c r="L26" i="34"/>
  <c r="L32" i="35"/>
  <c r="I32" i="35"/>
  <c r="L31" i="35"/>
  <c r="I31" i="35"/>
  <c r="L30" i="35"/>
  <c r="I30" i="35"/>
  <c r="L29" i="35"/>
  <c r="I29" i="35"/>
  <c r="L28" i="35"/>
  <c r="I28" i="35"/>
  <c r="L27" i="35"/>
  <c r="I27" i="35"/>
  <c r="L19" i="35"/>
  <c r="I19" i="35"/>
  <c r="L18" i="35"/>
  <c r="I18" i="35"/>
  <c r="L17" i="35"/>
  <c r="I17" i="35"/>
  <c r="L16" i="35"/>
  <c r="I16" i="35"/>
  <c r="L15" i="35"/>
  <c r="I15" i="35"/>
  <c r="L14" i="35"/>
  <c r="I14" i="35"/>
  <c r="L13" i="35"/>
  <c r="I13" i="35"/>
  <c r="L12" i="35"/>
  <c r="I12" i="35"/>
  <c r="L11" i="35"/>
  <c r="I11" i="35"/>
  <c r="L10" i="35"/>
  <c r="I10" i="35"/>
  <c r="L9" i="35"/>
  <c r="I9" i="35"/>
  <c r="M32" i="33" l="1"/>
  <c r="N32" i="33" s="1"/>
  <c r="Q32" i="33" s="1"/>
  <c r="H32" i="34" s="1"/>
  <c r="M31" i="33"/>
  <c r="N31" i="33" s="1"/>
  <c r="Q31" i="33" s="1"/>
  <c r="H31" i="34" s="1"/>
  <c r="M30" i="33"/>
  <c r="N30" i="33" s="1"/>
  <c r="Q30" i="33" s="1"/>
  <c r="H30" i="34" s="1"/>
  <c r="M29" i="33"/>
  <c r="N29" i="33" s="1"/>
  <c r="Q29" i="33" s="1"/>
  <c r="H29" i="34" s="1"/>
  <c r="M28" i="33"/>
  <c r="N28" i="33" s="1"/>
  <c r="Q28" i="33" s="1"/>
  <c r="H28" i="34" s="1"/>
  <c r="M27" i="33"/>
  <c r="N27" i="33" s="1"/>
  <c r="Q27" i="33" s="1"/>
  <c r="H27" i="34" s="1"/>
  <c r="M20" i="33"/>
  <c r="N20" i="33" s="1"/>
  <c r="Q20" i="33" s="1"/>
  <c r="H20" i="34" s="1"/>
  <c r="M19" i="33"/>
  <c r="N19" i="33" s="1"/>
  <c r="Q19" i="33" s="1"/>
  <c r="H19" i="34" s="1"/>
  <c r="M18" i="33"/>
  <c r="N18" i="33" s="1"/>
  <c r="Q18" i="33" s="1"/>
  <c r="H18" i="34" s="1"/>
  <c r="M17" i="33"/>
  <c r="N17" i="33" s="1"/>
  <c r="Q17" i="33" s="1"/>
  <c r="H17" i="34" s="1"/>
  <c r="M16" i="33"/>
  <c r="N16" i="33" s="1"/>
  <c r="Q16" i="33" s="1"/>
  <c r="H16" i="34" s="1"/>
  <c r="M15" i="33"/>
  <c r="N15" i="33" s="1"/>
  <c r="Q15" i="33" s="1"/>
  <c r="H15" i="34" s="1"/>
  <c r="M14" i="33"/>
  <c r="N14" i="33" s="1"/>
  <c r="Q14" i="33" s="1"/>
  <c r="H14" i="34" s="1"/>
  <c r="M13" i="33"/>
  <c r="N13" i="33" s="1"/>
  <c r="Q13" i="33" s="1"/>
  <c r="H13" i="34" s="1"/>
  <c r="M12" i="33"/>
  <c r="N12" i="33" s="1"/>
  <c r="Q12" i="33" s="1"/>
  <c r="H12" i="34" s="1"/>
  <c r="M11" i="33"/>
  <c r="N11" i="33" s="1"/>
  <c r="Q11" i="33" s="1"/>
  <c r="H11" i="34" s="1"/>
  <c r="M10" i="33"/>
  <c r="N10" i="33" s="1"/>
  <c r="Q10" i="33" s="1"/>
  <c r="H10" i="34" s="1"/>
  <c r="M9" i="33"/>
  <c r="N9" i="33" s="1"/>
  <c r="Q9" i="33" s="1"/>
  <c r="H9" i="34" s="1"/>
  <c r="M32" i="30"/>
  <c r="N32" i="30" s="1"/>
  <c r="Q32" i="30" s="1"/>
  <c r="F32" i="34" s="1"/>
  <c r="L32" i="34" s="1"/>
  <c r="M31" i="30"/>
  <c r="N31" i="30" s="1"/>
  <c r="Q31" i="30" s="1"/>
  <c r="F31" i="34" s="1"/>
  <c r="M30" i="30"/>
  <c r="N30" i="30" s="1"/>
  <c r="Q30" i="30" s="1"/>
  <c r="F30" i="34" s="1"/>
  <c r="M29" i="30"/>
  <c r="N29" i="30" s="1"/>
  <c r="Q29" i="30" s="1"/>
  <c r="F29" i="34" s="1"/>
  <c r="M28" i="30"/>
  <c r="N28" i="30" s="1"/>
  <c r="Q28" i="30" s="1"/>
  <c r="F28" i="34" s="1"/>
  <c r="L28" i="34" s="1"/>
  <c r="M27" i="30"/>
  <c r="N27" i="30" s="1"/>
  <c r="Q27" i="30" s="1"/>
  <c r="F27" i="34" s="1"/>
  <c r="M20" i="30"/>
  <c r="N20" i="30" s="1"/>
  <c r="Q20" i="30" s="1"/>
  <c r="F20" i="34" s="1"/>
  <c r="M19" i="30"/>
  <c r="N19" i="30" s="1"/>
  <c r="Q19" i="30" s="1"/>
  <c r="F19" i="34" s="1"/>
  <c r="M18" i="30"/>
  <c r="N18" i="30" s="1"/>
  <c r="Q18" i="30" s="1"/>
  <c r="F18" i="34" s="1"/>
  <c r="M17" i="30"/>
  <c r="N17" i="30" s="1"/>
  <c r="Q17" i="30" s="1"/>
  <c r="F17" i="34" s="1"/>
  <c r="M16" i="30"/>
  <c r="N16" i="30" s="1"/>
  <c r="Q16" i="30" s="1"/>
  <c r="F16" i="34" s="1"/>
  <c r="M15" i="30"/>
  <c r="N15" i="30" s="1"/>
  <c r="Q15" i="30" s="1"/>
  <c r="F15" i="34" s="1"/>
  <c r="M14" i="30"/>
  <c r="N14" i="30" s="1"/>
  <c r="Q14" i="30" s="1"/>
  <c r="F14" i="34" s="1"/>
  <c r="M13" i="30"/>
  <c r="N13" i="30" s="1"/>
  <c r="Q13" i="30" s="1"/>
  <c r="F13" i="34" s="1"/>
  <c r="M12" i="30"/>
  <c r="N12" i="30" s="1"/>
  <c r="Q12" i="30" s="1"/>
  <c r="F12" i="34" s="1"/>
  <c r="M11" i="30"/>
  <c r="N11" i="30" s="1"/>
  <c r="Q11" i="30" s="1"/>
  <c r="F11" i="34" s="1"/>
  <c r="M10" i="30"/>
  <c r="N10" i="30" s="1"/>
  <c r="Q10" i="30" s="1"/>
  <c r="F10" i="34" s="1"/>
  <c r="M9" i="30"/>
  <c r="N9" i="30" s="1"/>
  <c r="Q9" i="30" s="1"/>
  <c r="F9" i="34" s="1"/>
  <c r="M32" i="28"/>
  <c r="N32" i="28" s="1"/>
  <c r="M31" i="28"/>
  <c r="N31" i="28" s="1"/>
  <c r="M30" i="28"/>
  <c r="N30" i="28" s="1"/>
  <c r="M29" i="28"/>
  <c r="N29" i="28" s="1"/>
  <c r="M28" i="28"/>
  <c r="N28" i="28" s="1"/>
  <c r="M27" i="28"/>
  <c r="N27" i="28" s="1"/>
  <c r="D20" i="34" s="1"/>
  <c r="M19" i="28"/>
  <c r="N19" i="28" s="1"/>
  <c r="D19" i="34" s="1"/>
  <c r="M18" i="28"/>
  <c r="N18" i="28" s="1"/>
  <c r="D18" i="34" s="1"/>
  <c r="M17" i="28"/>
  <c r="N17" i="28" s="1"/>
  <c r="D17" i="34" s="1"/>
  <c r="M16" i="28"/>
  <c r="N16" i="28" s="1"/>
  <c r="D16" i="34" s="1"/>
  <c r="M15" i="28"/>
  <c r="N15" i="28" s="1"/>
  <c r="D15" i="34" s="1"/>
  <c r="M14" i="28"/>
  <c r="N14" i="28" s="1"/>
  <c r="D14" i="34" s="1"/>
  <c r="M13" i="28"/>
  <c r="N13" i="28" s="1"/>
  <c r="D13" i="34" s="1"/>
  <c r="M12" i="28"/>
  <c r="N12" i="28" s="1"/>
  <c r="D12" i="34" s="1"/>
  <c r="M11" i="28"/>
  <c r="N11" i="28" s="1"/>
  <c r="D11" i="34" s="1"/>
  <c r="M10" i="28"/>
  <c r="N10" i="28" s="1"/>
  <c r="D10" i="34" s="1"/>
  <c r="M9" i="28"/>
  <c r="M27" i="24"/>
  <c r="N27" i="24" s="1"/>
  <c r="Q27" i="24" s="1"/>
  <c r="M26" i="24"/>
  <c r="N26" i="24" s="1"/>
  <c r="Q26" i="24" s="1"/>
  <c r="D32" i="41" s="1"/>
  <c r="L32" i="41" s="1"/>
  <c r="M25" i="24"/>
  <c r="N25" i="24" s="1"/>
  <c r="Q25" i="24" s="1"/>
  <c r="D31" i="41" s="1"/>
  <c r="L31" i="41" s="1"/>
  <c r="M24" i="24"/>
  <c r="N24" i="24" s="1"/>
  <c r="Q24" i="24" s="1"/>
  <c r="D30" i="41" s="1"/>
  <c r="L30" i="41" s="1"/>
  <c r="M22" i="24"/>
  <c r="N22" i="24" s="1"/>
  <c r="Q22" i="24" s="1"/>
  <c r="D29" i="41" s="1"/>
  <c r="L29" i="41" s="1"/>
  <c r="M21" i="24"/>
  <c r="N21" i="24" s="1"/>
  <c r="Q21" i="24" s="1"/>
  <c r="D28" i="41" s="1"/>
  <c r="L28" i="41" s="1"/>
  <c r="M20" i="24"/>
  <c r="N20" i="24" s="1"/>
  <c r="Q20" i="24" s="1"/>
  <c r="M19" i="24"/>
  <c r="N19" i="24" s="1"/>
  <c r="Q19" i="24" s="1"/>
  <c r="M18" i="24"/>
  <c r="N18" i="24" s="1"/>
  <c r="Q18" i="24" s="1"/>
  <c r="M17" i="24"/>
  <c r="N17" i="24" s="1"/>
  <c r="Q17" i="24" s="1"/>
  <c r="M16" i="24"/>
  <c r="N16" i="24" s="1"/>
  <c r="Q16" i="24" s="1"/>
  <c r="M15" i="24"/>
  <c r="N15" i="24" s="1"/>
  <c r="Q15" i="24" s="1"/>
  <c r="M14" i="24"/>
  <c r="N14" i="24" s="1"/>
  <c r="L14" i="41" s="1"/>
  <c r="M13" i="24"/>
  <c r="N13" i="24" s="1"/>
  <c r="L13" i="41" s="1"/>
  <c r="M12" i="24"/>
  <c r="N12" i="24" s="1"/>
  <c r="L12" i="41" s="1"/>
  <c r="M11" i="24"/>
  <c r="N11" i="24" s="1"/>
  <c r="L11" i="41" s="1"/>
  <c r="M10" i="24"/>
  <c r="N10" i="24" s="1"/>
  <c r="L10" i="41" s="1"/>
  <c r="M9" i="24"/>
  <c r="L29" i="34" l="1"/>
  <c r="L30" i="34"/>
  <c r="L27" i="34"/>
  <c r="L31" i="34"/>
  <c r="D19" i="41"/>
  <c r="L19" i="41" s="1"/>
  <c r="D25" i="41"/>
  <c r="L25" i="41" s="1"/>
  <c r="D15" i="41"/>
  <c r="L15" i="41" s="1"/>
  <c r="D22" i="41"/>
  <c r="L22" i="41" s="1"/>
  <c r="D20" i="41"/>
  <c r="L20" i="41" s="1"/>
  <c r="D26" i="41"/>
  <c r="L26" i="41" s="1"/>
  <c r="D16" i="41"/>
  <c r="L16" i="41" s="1"/>
  <c r="D23" i="41"/>
  <c r="L23" i="41" s="1"/>
  <c r="D21" i="41"/>
  <c r="L21" i="41" s="1"/>
  <c r="D27" i="41"/>
  <c r="L27" i="41" s="1"/>
  <c r="D18" i="41"/>
  <c r="L18" i="41" s="1"/>
  <c r="D17" i="41"/>
  <c r="L17" i="41" s="1"/>
  <c r="D24" i="41"/>
  <c r="L24" i="41" s="1"/>
  <c r="L14" i="34"/>
  <c r="L11" i="34"/>
  <c r="L19" i="34"/>
  <c r="L17" i="34"/>
  <c r="L16" i="34"/>
  <c r="L13" i="34"/>
  <c r="L12" i="34"/>
  <c r="L20" i="34"/>
  <c r="N9" i="28"/>
  <c r="Q9" i="28" s="1"/>
  <c r="N9" i="24"/>
  <c r="D9" i="41" s="1"/>
  <c r="L9" i="41" s="1"/>
  <c r="L10" i="34"/>
  <c r="L15" i="34"/>
  <c r="L18" i="34"/>
  <c r="O9" i="41" l="1"/>
  <c r="D9" i="34"/>
  <c r="L9" i="34" s="1"/>
  <c r="O9" i="34" s="1"/>
</calcChain>
</file>

<file path=xl/sharedStrings.xml><?xml version="1.0" encoding="utf-8"?>
<sst xmlns="http://schemas.openxmlformats.org/spreadsheetml/2006/main" count="208" uniqueCount="84">
  <si>
    <t>■</t>
    <phoneticPr fontId="2"/>
  </si>
  <si>
    <t>１号室</t>
    <rPh sb="1" eb="3">
      <t>ゴウシツ</t>
    </rPh>
    <phoneticPr fontId="2"/>
  </si>
  <si>
    <t>２号室</t>
    <rPh sb="1" eb="3">
      <t>ゴウシツ</t>
    </rPh>
    <phoneticPr fontId="2"/>
  </si>
  <si>
    <t>３号室</t>
    <rPh sb="1" eb="3">
      <t>ゴウシツ</t>
    </rPh>
    <phoneticPr fontId="2"/>
  </si>
  <si>
    <t>４号室</t>
    <rPh sb="1" eb="3">
      <t>ゴウシツ</t>
    </rPh>
    <phoneticPr fontId="2"/>
  </si>
  <si>
    <t>５号室</t>
    <rPh sb="1" eb="3">
      <t>ゴウシツ</t>
    </rPh>
    <phoneticPr fontId="2"/>
  </si>
  <si>
    <t>６号室</t>
    <rPh sb="1" eb="3">
      <t>ゴウシツ</t>
    </rPh>
    <phoneticPr fontId="2"/>
  </si>
  <si>
    <t>８号室</t>
    <rPh sb="1" eb="3">
      <t>ゴウシツ</t>
    </rPh>
    <phoneticPr fontId="2"/>
  </si>
  <si>
    <t>値</t>
    <rPh sb="0" eb="1">
      <t>アタイ</t>
    </rPh>
    <phoneticPr fontId="2"/>
  </si>
  <si>
    <t>取得不可理由</t>
    <rPh sb="0" eb="2">
      <t>シュトク</t>
    </rPh>
    <rPh sb="2" eb="4">
      <t>フカ</t>
    </rPh>
    <rPh sb="4" eb="6">
      <t>リユウ</t>
    </rPh>
    <phoneticPr fontId="2"/>
  </si>
  <si>
    <t>その他</t>
  </si>
  <si>
    <t>その他</t>
    <rPh sb="2" eb="3">
      <t>タ</t>
    </rPh>
    <phoneticPr fontId="2"/>
  </si>
  <si>
    <t>確認日</t>
    <rPh sb="0" eb="2">
      <t>カクニン</t>
    </rPh>
    <rPh sb="2" eb="3">
      <t>ヒ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</si>
  <si>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</si>
  <si>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</si>
  <si>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確認値</t>
    <rPh sb="0" eb="2">
      <t>カクニン</t>
    </rPh>
    <rPh sb="2" eb="3">
      <t>アタイ</t>
    </rPh>
    <phoneticPr fontId="2"/>
  </si>
  <si>
    <t>理由</t>
    <rPh sb="0" eb="2">
      <t>リユウ</t>
    </rPh>
    <phoneticPr fontId="2"/>
  </si>
  <si>
    <t>日数</t>
    <rPh sb="0" eb="2">
      <t>ニッスウ</t>
    </rPh>
    <phoneticPr fontId="2"/>
  </si>
  <si>
    <t>取得不可</t>
    <rPh sb="0" eb="2">
      <t>シュトク</t>
    </rPh>
    <rPh sb="2" eb="4">
      <t>フカ</t>
    </rPh>
    <phoneticPr fontId="2"/>
  </si>
  <si>
    <t>空室期間</t>
    <rPh sb="0" eb="2">
      <t>クウシツ</t>
    </rPh>
    <rPh sb="2" eb="4">
      <t>キカン</t>
    </rPh>
    <phoneticPr fontId="2"/>
  </si>
  <si>
    <t>不可</t>
  </si>
  <si>
    <t>空室</t>
  </si>
  <si>
    <t>入居者の拒否</t>
    <rPh sb="0" eb="3">
      <t>ニュウキョシャ</t>
    </rPh>
    <rPh sb="4" eb="6">
      <t>キョヒ</t>
    </rPh>
    <phoneticPr fontId="2"/>
  </si>
  <si>
    <t>入居期間</t>
    <rPh sb="0" eb="2">
      <t>ニュウキョ</t>
    </rPh>
    <rPh sb="2" eb="4">
      <t>キカン</t>
    </rPh>
    <phoneticPr fontId="2"/>
  </si>
  <si>
    <t>電力</t>
    <phoneticPr fontId="2"/>
  </si>
  <si>
    <t>都市ガス</t>
    <phoneticPr fontId="2"/>
  </si>
  <si>
    <t>ﾌﾟﾛﾊﾟﾝｶﾞｽ</t>
    <phoneticPr fontId="2"/>
  </si>
  <si>
    <t>灯油</t>
    <phoneticPr fontId="2"/>
  </si>
  <si>
    <t>住戸番号</t>
    <rPh sb="0" eb="1">
      <t>ジュウ</t>
    </rPh>
    <rPh sb="1" eb="2">
      <t>コ</t>
    </rPh>
    <rPh sb="2" eb="4">
      <t>バンゴウ</t>
    </rPh>
    <phoneticPr fontId="2"/>
  </si>
  <si>
    <t>住戸
番号</t>
    <rPh sb="0" eb="2">
      <t>ジュウコ</t>
    </rPh>
    <rPh sb="3" eb="5">
      <t>バンゴウ</t>
    </rPh>
    <phoneticPr fontId="2"/>
  </si>
  <si>
    <t>別紙　二酸化炭素排出量 （実績値）の算定根拠資料</t>
    <rPh sb="0" eb="2">
      <t>ベッシ</t>
    </rPh>
    <rPh sb="3" eb="6">
      <t>ニサンカ</t>
    </rPh>
    <rPh sb="6" eb="8">
      <t>タンソ</t>
    </rPh>
    <rPh sb="8" eb="10">
      <t>ハイシュツ</t>
    </rPh>
    <rPh sb="10" eb="11">
      <t>リョウ</t>
    </rPh>
    <rPh sb="13" eb="15">
      <t>ジッセキ</t>
    </rPh>
    <rPh sb="15" eb="16">
      <t>チ</t>
    </rPh>
    <rPh sb="18" eb="20">
      <t>サンテイ</t>
    </rPh>
    <rPh sb="20" eb="22">
      <t>コンキョ</t>
    </rPh>
    <rPh sb="22" eb="24">
      <t>シリョウ</t>
    </rPh>
    <phoneticPr fontId="2"/>
  </si>
  <si>
    <t>＜改定履歴＞</t>
  </si>
  <si>
    <t>以上</t>
  </si>
  <si>
    <t>ver1.0　2017/11/8</t>
    <phoneticPr fontId="2"/>
  </si>
  <si>
    <t>年度内・年間使用量
（ℓ）</t>
    <rPh sb="0" eb="2">
      <t>ネンド</t>
    </rPh>
    <rPh sb="2" eb="3">
      <t>ナイ</t>
    </rPh>
    <rPh sb="4" eb="5">
      <t>ネン</t>
    </rPh>
    <rPh sb="5" eb="6">
      <t>カン</t>
    </rPh>
    <rPh sb="6" eb="9">
      <t>シヨウリョウ</t>
    </rPh>
    <phoneticPr fontId="2"/>
  </si>
  <si>
    <t>・ 総括表</t>
    <rPh sb="2" eb="5">
      <t>ソウカツヒョウ</t>
    </rPh>
    <phoneticPr fontId="2"/>
  </si>
  <si>
    <t xml:space="preserve">・電力使用量 </t>
    <rPh sb="1" eb="3">
      <t>デンリョク</t>
    </rPh>
    <rPh sb="3" eb="6">
      <t>シヨウリョウ</t>
    </rPh>
    <phoneticPr fontId="2"/>
  </si>
  <si>
    <t>・都市ガス使用量</t>
    <rPh sb="1" eb="3">
      <t>トシ</t>
    </rPh>
    <rPh sb="5" eb="8">
      <t>シヨウリョウ</t>
    </rPh>
    <phoneticPr fontId="2"/>
  </si>
  <si>
    <r>
      <t xml:space="preserve">・プロパンガス使用量 </t>
    </r>
    <r>
      <rPr>
        <b/>
        <sz val="11"/>
        <rFont val="ＭＳ Ｐゴシック"/>
        <family val="3"/>
        <charset val="128"/>
        <scheme val="minor"/>
      </rPr>
      <t xml:space="preserve"> </t>
    </r>
    <rPh sb="7" eb="10">
      <t>シヨウリョウ</t>
    </rPh>
    <phoneticPr fontId="2"/>
  </si>
  <si>
    <r>
      <t xml:space="preserve">・灯油使用量 </t>
    </r>
    <r>
      <rPr>
        <b/>
        <sz val="12"/>
        <rFont val="ＭＳ Ｐゴシック"/>
        <family val="3"/>
        <charset val="128"/>
        <scheme val="minor"/>
      </rPr>
      <t xml:space="preserve"> (任意提出)</t>
    </r>
    <rPh sb="1" eb="3">
      <t>トウユ</t>
    </rPh>
    <rPh sb="3" eb="6">
      <t>シヨウリョウ</t>
    </rPh>
    <rPh sb="9" eb="11">
      <t>ニンイ</t>
    </rPh>
    <rPh sb="11" eb="13">
      <t>テイシュツ</t>
    </rPh>
    <phoneticPr fontId="2"/>
  </si>
  <si>
    <r>
      <t>・ 総括表</t>
    </r>
    <r>
      <rPr>
        <b/>
        <sz val="12"/>
        <color rgb="FFFF0000"/>
        <rFont val="ＭＳ Ｐゴシック"/>
        <family val="3"/>
        <charset val="128"/>
        <scheme val="minor"/>
      </rPr>
      <t xml:space="preserve"> </t>
    </r>
    <rPh sb="2" eb="5">
      <t>ソウカツヒョウ</t>
    </rPh>
    <phoneticPr fontId="2"/>
  </si>
  <si>
    <t>７号室</t>
    <rPh sb="1" eb="3">
      <t>ゴウシツ</t>
    </rPh>
    <phoneticPr fontId="2"/>
  </si>
  <si>
    <t xml:space="preserve">■ </t>
    <phoneticPr fontId="2"/>
  </si>
  <si>
    <t xml:space="preserve">■ </t>
    <phoneticPr fontId="2"/>
  </si>
  <si>
    <t xml:space="preserve">■ </t>
    <phoneticPr fontId="2"/>
  </si>
  <si>
    <t>■</t>
    <phoneticPr fontId="2"/>
  </si>
  <si>
    <t>事業番号</t>
    <rPh sb="0" eb="2">
      <t>ジギョウ</t>
    </rPh>
    <rPh sb="2" eb="4">
      <t>バンゴウ</t>
    </rPh>
    <phoneticPr fontId="2"/>
  </si>
  <si>
    <t>事業番号</t>
    <rPh sb="0" eb="2">
      <t>ジギョウ</t>
    </rPh>
    <rPh sb="2" eb="4">
      <t>バンゴウ</t>
    </rPh>
    <phoneticPr fontId="2"/>
  </si>
  <si>
    <r>
      <t>平成３０年度　賃貸住宅における省ＣＯ</t>
    </r>
    <r>
      <rPr>
        <sz val="8"/>
        <rFont val="ＭＳ Ｐ明朝"/>
        <family val="1"/>
        <charset val="128"/>
      </rPr>
      <t>２</t>
    </r>
    <r>
      <rPr>
        <sz val="12"/>
        <rFont val="ＭＳ Ｐ明朝"/>
        <family val="1"/>
        <charset val="128"/>
      </rPr>
      <t>促進モデル事業</t>
    </r>
    <rPh sb="0" eb="2">
      <t>ヘイセイ</t>
    </rPh>
    <rPh sb="4" eb="6">
      <t>ネンド</t>
    </rPh>
    <rPh sb="7" eb="9">
      <t>チンタイ</t>
    </rPh>
    <rPh sb="9" eb="11">
      <t>ジュウタク</t>
    </rPh>
    <phoneticPr fontId="2"/>
  </si>
  <si>
    <r>
      <t>CO</t>
    </r>
    <r>
      <rPr>
        <sz val="6"/>
        <rFont val="ＭＳ Ｐ明朝"/>
        <family val="1"/>
        <charset val="128"/>
      </rPr>
      <t>２</t>
    </r>
    <r>
      <rPr>
        <sz val="10"/>
        <rFont val="ＭＳ Ｐ明朝"/>
        <family val="1"/>
        <charset val="128"/>
      </rPr>
      <t>排出量
（kg-CO</t>
    </r>
    <r>
      <rPr>
        <sz val="6"/>
        <rFont val="ＭＳ Ｐ明朝"/>
        <family val="1"/>
        <charset val="128"/>
      </rPr>
      <t>２</t>
    </r>
    <r>
      <rPr>
        <sz val="10"/>
        <rFont val="ＭＳ Ｐ明朝"/>
        <family val="1"/>
        <charset val="128"/>
      </rPr>
      <t>）</t>
    </r>
    <phoneticPr fontId="2"/>
  </si>
  <si>
    <r>
      <t>エネルギー別ＣＯ</t>
    </r>
    <r>
      <rPr>
        <sz val="6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排出量 （kg-ＣＯ</t>
    </r>
    <r>
      <rPr>
        <sz val="6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</t>
    </r>
    <rPh sb="5" eb="6">
      <t>ベツ</t>
    </rPh>
    <rPh sb="9" eb="11">
      <t>ハイシュツ</t>
    </rPh>
    <rPh sb="11" eb="12">
      <t>リョウ</t>
    </rPh>
    <phoneticPr fontId="2"/>
  </si>
  <si>
    <r>
      <t>エネルギー別ＣＯ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排出量 （kg-ＣＯ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</t>
    </r>
    <rPh sb="5" eb="6">
      <t>ベツ</t>
    </rPh>
    <rPh sb="9" eb="11">
      <t>ハイシュツ</t>
    </rPh>
    <rPh sb="11" eb="12">
      <t>リョウ</t>
    </rPh>
    <phoneticPr fontId="2"/>
  </si>
  <si>
    <r>
      <t>年度内・年間
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排出量
 （kg-ＣＯ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</t>
    </r>
    <rPh sb="0" eb="2">
      <t>ネンド</t>
    </rPh>
    <rPh sb="2" eb="3">
      <t>ナイ</t>
    </rPh>
    <rPh sb="4" eb="5">
      <t>ネン</t>
    </rPh>
    <rPh sb="5" eb="6">
      <t>カン</t>
    </rPh>
    <rPh sb="10" eb="12">
      <t>ハイシュツ</t>
    </rPh>
    <rPh sb="12" eb="13">
      <t>リョウ</t>
    </rPh>
    <phoneticPr fontId="2"/>
  </si>
  <si>
    <r>
      <t>年度内・年間
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排出量 
（kg-ＣＯ</t>
    </r>
    <r>
      <rPr>
        <sz val="8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
合計</t>
    </r>
    <rPh sb="24" eb="26">
      <t>ゴウケイ</t>
    </rPh>
    <phoneticPr fontId="2"/>
  </si>
  <si>
    <r>
      <t>年度内・年間
ＣＯ</t>
    </r>
    <r>
      <rPr>
        <sz val="6"/>
        <rFont val="ＭＳ Ｐ明朝"/>
        <family val="1"/>
        <charset val="128"/>
      </rPr>
      <t>２</t>
    </r>
    <r>
      <rPr>
        <sz val="10"/>
        <rFont val="ＭＳ Ｐ明朝"/>
        <family val="1"/>
        <charset val="128"/>
      </rPr>
      <t>排出量
 （kg-ＣＯ</t>
    </r>
    <r>
      <rPr>
        <sz val="6"/>
        <rFont val="ＭＳ Ｐ明朝"/>
        <family val="1"/>
        <charset val="128"/>
      </rPr>
      <t>２</t>
    </r>
    <r>
      <rPr>
        <sz val="10"/>
        <rFont val="ＭＳ Ｐ明朝"/>
        <family val="1"/>
        <charset val="128"/>
      </rPr>
      <t>）
（住戸別）</t>
    </r>
    <rPh sb="0" eb="2">
      <t>ネンド</t>
    </rPh>
    <rPh sb="2" eb="3">
      <t>ナイ</t>
    </rPh>
    <rPh sb="4" eb="5">
      <t>ネン</t>
    </rPh>
    <rPh sb="5" eb="6">
      <t>カン</t>
    </rPh>
    <rPh sb="10" eb="12">
      <t>ハイシュツ</t>
    </rPh>
    <rPh sb="12" eb="13">
      <t>リョウ</t>
    </rPh>
    <rPh sb="25" eb="27">
      <t>ジュウコ</t>
    </rPh>
    <rPh sb="26" eb="27">
      <t>コ</t>
    </rPh>
    <rPh sb="27" eb="28">
      <t>ベツ</t>
    </rPh>
    <phoneticPr fontId="2"/>
  </si>
  <si>
    <t>平成30年11月19日　ver1.0（初版）</t>
    <rPh sb="0" eb="2">
      <t>ヘイセイ</t>
    </rPh>
    <rPh sb="4" eb="5">
      <t>ネン</t>
    </rPh>
    <rPh sb="7" eb="8">
      <t>ガツ</t>
    </rPh>
    <rPh sb="10" eb="11">
      <t>ニチ</t>
    </rPh>
    <rPh sb="19" eb="21">
      <t>ショハン</t>
    </rPh>
    <phoneticPr fontId="2"/>
  </si>
  <si>
    <t>平成30年　環境省　温室効果ガス排出量　算定・報告・公表制度</t>
    <rPh sb="0" eb="2">
      <t>ヘイセイ</t>
    </rPh>
    <rPh sb="4" eb="5">
      <t>ネン</t>
    </rPh>
    <rPh sb="6" eb="9">
      <t>カンキョウショウ</t>
    </rPh>
    <rPh sb="10" eb="12">
      <t>オンシツ</t>
    </rPh>
    <rPh sb="12" eb="14">
      <t>コウカ</t>
    </rPh>
    <rPh sb="16" eb="19">
      <t>ハイシュツリョウ</t>
    </rPh>
    <rPh sb="20" eb="22">
      <t>サンテイ</t>
    </rPh>
    <rPh sb="23" eb="25">
      <t>ホウコク</t>
    </rPh>
    <rPh sb="26" eb="28">
      <t>コウヒョウ</t>
    </rPh>
    <rPh sb="28" eb="30">
      <t>セイド</t>
    </rPh>
    <phoneticPr fontId="2"/>
  </si>
  <si>
    <r>
      <t>kg-ＣＯ</t>
    </r>
    <r>
      <rPr>
        <sz val="8"/>
        <rFont val="HGSｺﾞｼｯｸM"/>
        <family val="3"/>
        <charset val="128"/>
      </rPr>
      <t>２</t>
    </r>
    <r>
      <rPr>
        <sz val="11"/>
        <rFont val="HGSｺﾞｼｯｸM"/>
        <family val="3"/>
        <charset val="128"/>
      </rPr>
      <t>/㎥</t>
    </r>
    <phoneticPr fontId="2"/>
  </si>
  <si>
    <r>
      <t>kg-ＣＯ</t>
    </r>
    <r>
      <rPr>
        <sz val="8"/>
        <rFont val="HGSｺﾞｼｯｸM"/>
        <family val="3"/>
        <charset val="128"/>
      </rPr>
      <t>２</t>
    </r>
    <r>
      <rPr>
        <sz val="11"/>
        <rFont val="HGSｺﾞｼｯｸM"/>
        <family val="3"/>
        <charset val="128"/>
      </rPr>
      <t>/l</t>
    </r>
    <phoneticPr fontId="2"/>
  </si>
  <si>
    <r>
      <t>kg-ＣＯ</t>
    </r>
    <r>
      <rPr>
        <sz val="8"/>
        <rFont val="HGSｺﾞｼｯｸM"/>
        <family val="3"/>
        <charset val="128"/>
      </rPr>
      <t>２</t>
    </r>
    <r>
      <rPr>
        <sz val="11"/>
        <rFont val="HGSｺﾞｼｯｸM"/>
        <family val="3"/>
        <charset val="128"/>
      </rPr>
      <t>/kg</t>
    </r>
    <phoneticPr fontId="2"/>
  </si>
  <si>
    <r>
      <t>0.512 (kg-ＣＯ</t>
    </r>
    <r>
      <rPr>
        <sz val="8"/>
        <rFont val="HGSｺﾞｼｯｸM"/>
        <family val="3"/>
        <charset val="128"/>
      </rPr>
      <t>２</t>
    </r>
    <r>
      <rPr>
        <sz val="11"/>
        <rFont val="HGSｺﾞｼｯｸM"/>
        <family val="3"/>
        <charset val="128"/>
      </rPr>
      <t>/kWh)</t>
    </r>
    <phoneticPr fontId="2"/>
  </si>
  <si>
    <r>
      <t>年度内・年間
ＣＯ</t>
    </r>
    <r>
      <rPr>
        <sz val="6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排出量
（合計）
 （kg-ＣＯ</t>
    </r>
    <r>
      <rPr>
        <sz val="6"/>
        <rFont val="ＭＳ Ｐ明朝"/>
        <family val="1"/>
        <charset val="128"/>
      </rPr>
      <t>２</t>
    </r>
    <r>
      <rPr>
        <sz val="11"/>
        <rFont val="ＭＳ Ｐ明朝"/>
        <family val="1"/>
        <charset val="128"/>
      </rPr>
      <t>）</t>
    </r>
    <phoneticPr fontId="2"/>
  </si>
  <si>
    <t>＜電力＞</t>
    <rPh sb="1" eb="3">
      <t>デンリョク</t>
    </rPh>
    <phoneticPr fontId="2"/>
  </si>
  <si>
    <t>＜都市ガス＞</t>
    <rPh sb="1" eb="3">
      <t>トシ</t>
    </rPh>
    <phoneticPr fontId="2"/>
  </si>
  <si>
    <t>＜灯油＞</t>
    <rPh sb="1" eb="3">
      <t>トウユ</t>
    </rPh>
    <phoneticPr fontId="2"/>
  </si>
  <si>
    <t>＜LPG＞</t>
    <phoneticPr fontId="2"/>
  </si>
  <si>
    <t>　　　※日本LPガス協会</t>
    <rPh sb="4" eb="6">
      <t>ニホン</t>
    </rPh>
    <rPh sb="10" eb="12">
      <t>キョウカイ</t>
    </rPh>
    <phoneticPr fontId="2"/>
  </si>
  <si>
    <t>　　　　 LPガス：</t>
    <phoneticPr fontId="2"/>
  </si>
  <si>
    <t>　　電気事業者別排出係数（特定排出者の温室効果ガス排出量算定用）</t>
    <rPh sb="2" eb="4">
      <t>デンキ</t>
    </rPh>
    <rPh sb="4" eb="7">
      <t>ジギョウシャ</t>
    </rPh>
    <rPh sb="7" eb="8">
      <t>ベツ</t>
    </rPh>
    <rPh sb="8" eb="10">
      <t>ハイシュツ</t>
    </rPh>
    <rPh sb="10" eb="12">
      <t>ケイスウ</t>
    </rPh>
    <rPh sb="13" eb="15">
      <t>トクテイ</t>
    </rPh>
    <rPh sb="15" eb="18">
      <t>ハイシュツシャ</t>
    </rPh>
    <rPh sb="19" eb="21">
      <t>オンシツ</t>
    </rPh>
    <rPh sb="21" eb="23">
      <t>コウカ</t>
    </rPh>
    <rPh sb="25" eb="27">
      <t>ハイシュツ</t>
    </rPh>
    <rPh sb="27" eb="28">
      <t>リョウ</t>
    </rPh>
    <rPh sb="28" eb="30">
      <t>サンテイ</t>
    </rPh>
    <rPh sb="30" eb="31">
      <t>ヨウ</t>
    </rPh>
    <phoneticPr fontId="2"/>
  </si>
  <si>
    <t>　　代替値</t>
    <rPh sb="2" eb="4">
      <t>ダイタイ</t>
    </rPh>
    <rPh sb="4" eb="5">
      <t>アタイ</t>
    </rPh>
    <phoneticPr fontId="2"/>
  </si>
  <si>
    <t>年度内使用量
（kWh）</t>
    <rPh sb="0" eb="2">
      <t>ネンド</t>
    </rPh>
    <rPh sb="2" eb="3">
      <t>ナイ</t>
    </rPh>
    <rPh sb="3" eb="6">
      <t>シヨウリョウ</t>
    </rPh>
    <phoneticPr fontId="2"/>
  </si>
  <si>
    <r>
      <t>年度内使用量
（ｍ</t>
    </r>
    <r>
      <rPr>
        <vertAlign val="superscript"/>
        <sz val="10"/>
        <rFont val="ＭＳ Ｐ明朝"/>
        <family val="1"/>
        <charset val="128"/>
      </rPr>
      <t>３</t>
    </r>
    <r>
      <rPr>
        <sz val="10"/>
        <rFont val="ＭＳ Ｐ明朝"/>
        <family val="1"/>
        <charset val="128"/>
      </rPr>
      <t>）</t>
    </r>
    <rPh sb="0" eb="2">
      <t>ネンド</t>
    </rPh>
    <rPh sb="2" eb="3">
      <t>ナイ</t>
    </rPh>
    <rPh sb="3" eb="6">
      <t>シヨウリョウ</t>
    </rPh>
    <phoneticPr fontId="2"/>
  </si>
  <si>
    <t>　　種別</t>
    <rPh sb="2" eb="4">
      <t>シュベツ</t>
    </rPh>
    <phoneticPr fontId="2"/>
  </si>
  <si>
    <t>　　単位</t>
    <rPh sb="2" eb="4">
      <t>タンイ</t>
    </rPh>
    <phoneticPr fontId="2"/>
  </si>
  <si>
    <t>　　平成28年度実績-平成29.12.21公表</t>
    <rPh sb="11" eb="13">
      <t>ヘイセイ</t>
    </rPh>
    <phoneticPr fontId="2"/>
  </si>
  <si>
    <t>２.１８kg/㎥　　（＝１㎥÷０.４５８㎥／kg）</t>
    <phoneticPr fontId="2"/>
  </si>
  <si>
    <t xml:space="preserve"> (=3.00×2.18)</t>
    <phoneticPr fontId="2"/>
  </si>
  <si>
    <r>
      <t xml:space="preserve">年度エネルギー使用量　（事業報告書 </t>
    </r>
    <r>
      <rPr>
        <b/>
        <sz val="12"/>
        <rFont val="ＭＳ Ｐ明朝"/>
        <family val="1"/>
        <charset val="128"/>
      </rPr>
      <t xml:space="preserve">〔別紙〕 </t>
    </r>
    <r>
      <rPr>
        <sz val="12"/>
        <rFont val="ＭＳ Ｐ明朝"/>
        <family val="1"/>
        <charset val="128"/>
      </rPr>
      <t>）</t>
    </r>
    <rPh sb="0" eb="2">
      <t>ネンド</t>
    </rPh>
    <rPh sb="7" eb="10">
      <t>シヨウリョウ</t>
    </rPh>
    <rPh sb="12" eb="14">
      <t>ジギョウ</t>
    </rPh>
    <rPh sb="14" eb="17">
      <t>ホウコクショ</t>
    </rPh>
    <rPh sb="19" eb="21">
      <t>ベッシ</t>
    </rPh>
    <phoneticPr fontId="2"/>
  </si>
  <si>
    <r>
      <t xml:space="preserve">年度エネルギー使用量　（事業報告書 </t>
    </r>
    <r>
      <rPr>
        <b/>
        <sz val="12"/>
        <rFont val="ＭＳ Ｐ明朝"/>
        <family val="1"/>
        <charset val="128"/>
      </rPr>
      <t>〔別紙〕</t>
    </r>
    <r>
      <rPr>
        <sz val="12"/>
        <rFont val="ＭＳ Ｐ明朝"/>
        <family val="1"/>
        <charset val="128"/>
      </rPr>
      <t xml:space="preserve"> ）</t>
    </r>
    <rPh sb="0" eb="2">
      <t>ネンド</t>
    </rPh>
    <rPh sb="7" eb="10">
      <t>シヨウリョウ</t>
    </rPh>
    <phoneticPr fontId="2"/>
  </si>
  <si>
    <r>
      <t xml:space="preserve">年度エネルギー使用量　（事業報告書 </t>
    </r>
    <r>
      <rPr>
        <b/>
        <sz val="11"/>
        <rFont val="ＭＳ Ｐ明朝"/>
        <family val="1"/>
        <charset val="128"/>
      </rPr>
      <t>〔別紙〕</t>
    </r>
    <r>
      <rPr>
        <sz val="11"/>
        <rFont val="ＭＳ Ｐ明朝"/>
        <family val="1"/>
        <charset val="128"/>
      </rPr>
      <t xml:space="preserve"> ）</t>
    </r>
    <rPh sb="0" eb="2">
      <t>ネンド</t>
    </rPh>
    <rPh sb="7" eb="10">
      <t>シヨウリョウ</t>
    </rPh>
    <phoneticPr fontId="2"/>
  </si>
  <si>
    <r>
      <t xml:space="preserve">年度エネルギー使用量　（事業報告書 </t>
    </r>
    <r>
      <rPr>
        <b/>
        <sz val="12"/>
        <rFont val="ＭＳ Ｐ明朝"/>
        <family val="1"/>
        <charset val="128"/>
      </rPr>
      <t>〔別紙〕</t>
    </r>
    <r>
      <rPr>
        <sz val="11"/>
        <rFont val="ＭＳ Ｐ明朝"/>
        <family val="1"/>
        <charset val="128"/>
      </rPr>
      <t xml:space="preserve"> ）</t>
    </r>
    <rPh sb="0" eb="2">
      <t>ネンド</t>
    </rPh>
    <rPh sb="7" eb="10">
      <t>シヨウリョウ</t>
    </rPh>
    <phoneticPr fontId="2"/>
  </si>
  <si>
    <t>※クリーム色のセルのみ入力してください。</t>
    <rPh sb="5" eb="6">
      <t>イロ</t>
    </rPh>
    <rPh sb="11" eb="13">
      <t>ニュウリョク</t>
    </rPh>
    <phoneticPr fontId="2"/>
  </si>
  <si>
    <t>平成３１</t>
  </si>
  <si>
    <t>令和３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</si>
</sst>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_ ;[Red]\-#,##0\ "/>
    <numFmt numFmtId="178" formatCode="#,##0.0_ ;[Red]\-#,##0.0\ "/>
    <numFmt numFmtId="179" formatCode="yyyy/m/d;@"/>
  </numFmts>
  <fonts count="26" x14ac:knownFonts="1">
    <font>
      <sz val="9"/>
      <name val="MS UI Gothic"/>
      <family val="3"/>
      <charset val="128"/>
    </font>
    <font>
      <sz val="11"/>
      <name val="ＭＳ Ｐ明朝"/>
      <family val="1"/>
      <charset val="128"/>
    </font>
    <font>
      <sz val="6"/>
      <name val="MS UI Gothic"/>
      <family val="3"/>
      <charset val="128"/>
    </font>
    <font>
      <sz val="10"/>
      <name val="ＭＳ Ｐ明朝"/>
      <family val="1"/>
      <charset val="128"/>
    </font>
    <font>
      <sz val="11"/>
      <name val="Arial"/>
      <family val="2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theme="0" tint="-0.14999847407452621"/>
      <name val="ＭＳ Ｐ明朝"/>
      <family val="1"/>
      <charset val="128"/>
    </font>
    <font>
      <b/>
      <sz val="12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HGSｺﾞｼｯｸM"/>
      <family val="3"/>
      <charset val="128"/>
    </font>
    <font>
      <sz val="8"/>
      <name val="HGSｺﾞｼｯｸM"/>
      <family val="3"/>
      <charset val="128"/>
    </font>
    <font>
      <vertAlign val="superscript"/>
      <sz val="1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/>
      <bottom style="hair">
        <color indexed="64"/>
      </bottom>
      <diagonal/>
    </border>
    <border>
      <left/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/>
      <diagonal/>
    </border>
    <border>
      <left/>
      <right style="thin">
        <color theme="1"/>
      </right>
      <top style="hair">
        <color indexed="64"/>
      </top>
      <bottom/>
      <diagonal/>
    </border>
    <border>
      <left style="hair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thin">
        <color theme="1"/>
      </left>
      <right style="thin">
        <color theme="1"/>
      </right>
      <top style="hair">
        <color indexed="64"/>
      </top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hair">
        <color indexed="64"/>
      </bottom>
      <diagonal/>
    </border>
    <border>
      <left style="thin">
        <color theme="1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/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thin">
        <color theme="1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/>
      <top style="hair">
        <color theme="1"/>
      </top>
      <bottom/>
      <diagonal/>
    </border>
    <border>
      <left style="thin">
        <color indexed="64"/>
      </left>
      <right/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 style="thin">
        <color theme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theme="1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1"/>
      </right>
      <top style="hair">
        <color theme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indexed="64"/>
      </bottom>
      <diagonal/>
    </border>
    <border>
      <left/>
      <right style="hair">
        <color indexed="64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thin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theme="1"/>
      </top>
      <bottom style="hair">
        <color indexed="64"/>
      </bottom>
      <diagonal/>
    </border>
    <border>
      <left/>
      <right style="thin">
        <color theme="1"/>
      </right>
      <top style="hair">
        <color theme="1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theme="1"/>
      </bottom>
      <diagonal/>
    </border>
    <border>
      <left/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/>
      <right style="thin">
        <color theme="1"/>
      </right>
      <top style="hair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indexed="64"/>
      </top>
      <bottom style="thin">
        <color indexed="64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thin">
        <color indexed="64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thin">
        <color indexed="64"/>
      </left>
      <right/>
      <top style="hair">
        <color theme="1"/>
      </top>
      <bottom style="hair">
        <color indexed="64"/>
      </bottom>
      <diagonal/>
    </border>
    <border>
      <left/>
      <right style="thin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 style="hair">
        <color indexed="64"/>
      </bottom>
      <diagonal/>
    </border>
    <border>
      <left style="hair">
        <color indexed="64"/>
      </left>
      <right/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 style="hair">
        <color theme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thin">
        <color indexed="64"/>
      </left>
      <right style="hair">
        <color theme="1"/>
      </right>
      <top style="hair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8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23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25" xfId="0" applyFont="1" applyBorder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5" borderId="0" xfId="0" applyFont="1" applyFill="1" applyBorder="1">
      <alignment vertical="center"/>
    </xf>
    <xf numFmtId="178" fontId="1" fillId="3" borderId="30" xfId="0" applyNumberFormat="1" applyFont="1" applyFill="1" applyBorder="1" applyAlignment="1">
      <alignment vertical="center"/>
    </xf>
    <xf numFmtId="178" fontId="1" fillId="3" borderId="5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top"/>
    </xf>
    <xf numFmtId="0" fontId="7" fillId="5" borderId="0" xfId="0" applyFont="1" applyFill="1" applyBorder="1">
      <alignment vertical="center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3" xfId="0" applyFont="1" applyBorder="1">
      <alignment vertical="center"/>
    </xf>
    <xf numFmtId="0" fontId="1" fillId="0" borderId="3" xfId="0" applyFont="1" applyFill="1" applyBorder="1">
      <alignment vertical="center"/>
    </xf>
    <xf numFmtId="0" fontId="7" fillId="5" borderId="1" xfId="0" applyFont="1" applyFill="1" applyBorder="1">
      <alignment vertical="center"/>
    </xf>
    <xf numFmtId="178" fontId="1" fillId="3" borderId="29" xfId="0" applyNumberFormat="1" applyFont="1" applyFill="1" applyBorder="1" applyAlignment="1">
      <alignment vertical="center"/>
    </xf>
    <xf numFmtId="178" fontId="1" fillId="3" borderId="31" xfId="0" applyNumberFormat="1" applyFont="1" applyFill="1" applyBorder="1" applyAlignment="1">
      <alignment vertical="center"/>
    </xf>
    <xf numFmtId="0" fontId="1" fillId="0" borderId="20" xfId="0" applyFont="1" applyFill="1" applyBorder="1">
      <alignment vertical="center"/>
    </xf>
    <xf numFmtId="178" fontId="1" fillId="3" borderId="91" xfId="0" applyNumberFormat="1" applyFont="1" applyFill="1" applyBorder="1" applyAlignment="1">
      <alignment vertical="center"/>
    </xf>
    <xf numFmtId="178" fontId="1" fillId="3" borderId="54" xfId="0" applyNumberFormat="1" applyFont="1" applyFill="1" applyBorder="1" applyAlignment="1">
      <alignment vertical="center"/>
    </xf>
    <xf numFmtId="0" fontId="1" fillId="3" borderId="79" xfId="0" applyFont="1" applyFill="1" applyBorder="1" applyAlignment="1">
      <alignment vertical="center"/>
    </xf>
    <xf numFmtId="0" fontId="1" fillId="3" borderId="8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" fillId="4" borderId="100" xfId="0" applyFont="1" applyFill="1" applyBorder="1" applyAlignment="1">
      <alignment vertical="center"/>
    </xf>
    <xf numFmtId="0" fontId="1" fillId="3" borderId="83" xfId="0" applyFont="1" applyFill="1" applyBorder="1" applyAlignment="1">
      <alignment vertical="center"/>
    </xf>
    <xf numFmtId="178" fontId="1" fillId="3" borderId="87" xfId="0" applyNumberFormat="1" applyFont="1" applyFill="1" applyBorder="1" applyAlignment="1">
      <alignment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101" xfId="0" applyFont="1" applyFill="1" applyBorder="1" applyAlignment="1">
      <alignment horizontal="center" vertical="center"/>
    </xf>
    <xf numFmtId="0" fontId="1" fillId="3" borderId="102" xfId="0" applyFont="1" applyFill="1" applyBorder="1" applyAlignment="1">
      <alignment vertical="center"/>
    </xf>
    <xf numFmtId="0" fontId="1" fillId="2" borderId="70" xfId="0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0" fontId="14" fillId="0" borderId="1" xfId="0" applyFont="1" applyFill="1" applyBorder="1">
      <alignment vertical="center"/>
    </xf>
    <xf numFmtId="0" fontId="1" fillId="4" borderId="110" xfId="0" applyFont="1" applyFill="1" applyBorder="1" applyAlignment="1">
      <alignment vertical="center"/>
    </xf>
    <xf numFmtId="0" fontId="1" fillId="3" borderId="108" xfId="0" applyFont="1" applyFill="1" applyBorder="1" applyAlignment="1">
      <alignment vertical="center"/>
    </xf>
    <xf numFmtId="0" fontId="1" fillId="4" borderId="112" xfId="0" applyFont="1" applyFill="1" applyBorder="1" applyAlignment="1">
      <alignment horizontal="center" vertical="center"/>
    </xf>
    <xf numFmtId="0" fontId="1" fillId="4" borderId="113" xfId="0" applyFont="1" applyFill="1" applyBorder="1" applyAlignment="1">
      <alignment horizontal="center" vertical="center"/>
    </xf>
    <xf numFmtId="0" fontId="1" fillId="4" borderId="114" xfId="0" applyFont="1" applyFill="1" applyBorder="1" applyAlignment="1">
      <alignment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4" borderId="133" xfId="0" applyFont="1" applyFill="1" applyBorder="1" applyAlignment="1">
      <alignment vertical="center"/>
    </xf>
    <xf numFmtId="0" fontId="1" fillId="2" borderId="72" xfId="0" applyFont="1" applyFill="1" applyBorder="1" applyAlignment="1">
      <alignment horizontal="center" vertical="center"/>
    </xf>
    <xf numFmtId="178" fontId="1" fillId="3" borderId="97" xfId="0" applyNumberFormat="1" applyFont="1" applyFill="1" applyBorder="1" applyAlignment="1">
      <alignment vertical="center"/>
    </xf>
    <xf numFmtId="178" fontId="1" fillId="3" borderId="138" xfId="0" applyNumberFormat="1" applyFont="1" applyFill="1" applyBorder="1" applyAlignment="1">
      <alignment vertical="center"/>
    </xf>
    <xf numFmtId="178" fontId="1" fillId="3" borderId="103" xfId="0" applyNumberFormat="1" applyFont="1" applyFill="1" applyBorder="1" applyAlignment="1">
      <alignment vertical="center"/>
    </xf>
    <xf numFmtId="178" fontId="1" fillId="3" borderId="143" xfId="0" applyNumberFormat="1" applyFont="1" applyFill="1" applyBorder="1" applyAlignment="1">
      <alignment vertical="center"/>
    </xf>
    <xf numFmtId="178" fontId="1" fillId="3" borderId="144" xfId="0" applyNumberFormat="1" applyFont="1" applyFill="1" applyBorder="1" applyAlignment="1">
      <alignment vertical="center"/>
    </xf>
    <xf numFmtId="178" fontId="1" fillId="3" borderId="61" xfId="0" applyNumberFormat="1" applyFont="1" applyFill="1" applyBorder="1" applyAlignment="1">
      <alignment vertical="center"/>
    </xf>
    <xf numFmtId="0" fontId="1" fillId="3" borderId="87" xfId="0" applyFont="1" applyFill="1" applyBorder="1" applyAlignment="1">
      <alignment vertical="center"/>
    </xf>
    <xf numFmtId="0" fontId="1" fillId="3" borderId="59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" fillId="0" borderId="44" xfId="0" applyFont="1" applyFill="1" applyBorder="1">
      <alignment vertical="center"/>
    </xf>
    <xf numFmtId="176" fontId="1" fillId="0" borderId="0" xfId="0" applyNumberFormat="1" applyFont="1" applyFill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4" borderId="150" xfId="0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1" fillId="4" borderId="148" xfId="0" applyFont="1" applyFill="1" applyBorder="1" applyAlignment="1">
      <alignment horizontal="center" vertical="center"/>
    </xf>
    <xf numFmtId="0" fontId="1" fillId="4" borderId="151" xfId="0" applyFont="1" applyFill="1" applyBorder="1" applyAlignment="1">
      <alignment horizontal="center" vertical="center"/>
    </xf>
    <xf numFmtId="0" fontId="1" fillId="4" borderId="15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>
      <alignment vertical="center"/>
    </xf>
    <xf numFmtId="0" fontId="1" fillId="3" borderId="27" xfId="0" applyFont="1" applyFill="1" applyBorder="1" applyAlignment="1">
      <alignment vertical="center"/>
    </xf>
    <xf numFmtId="0" fontId="1" fillId="3" borderId="28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33" xfId="0" applyFont="1" applyFill="1" applyBorder="1" applyAlignment="1">
      <alignment vertical="center"/>
    </xf>
    <xf numFmtId="0" fontId="1" fillId="3" borderId="10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97" xfId="0" applyFont="1" applyFill="1" applyBorder="1" applyAlignment="1">
      <alignment vertical="center"/>
    </xf>
    <xf numFmtId="0" fontId="1" fillId="3" borderId="91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59" xfId="0" applyFont="1" applyFill="1" applyBorder="1">
      <alignment vertical="center"/>
    </xf>
    <xf numFmtId="0" fontId="1" fillId="3" borderId="57" xfId="0" applyFont="1" applyFill="1" applyBorder="1">
      <alignment vertical="center"/>
    </xf>
    <xf numFmtId="0" fontId="1" fillId="3" borderId="87" xfId="0" applyFont="1" applyFill="1" applyBorder="1">
      <alignment vertical="center"/>
    </xf>
    <xf numFmtId="178" fontId="1" fillId="3" borderId="59" xfId="0" applyNumberFormat="1" applyFont="1" applyFill="1" applyBorder="1" applyAlignment="1">
      <alignment vertical="center"/>
    </xf>
    <xf numFmtId="178" fontId="1" fillId="3" borderId="79" xfId="0" applyNumberFormat="1" applyFont="1" applyFill="1" applyBorder="1" applyAlignment="1">
      <alignment vertical="center"/>
    </xf>
    <xf numFmtId="178" fontId="1" fillId="3" borderId="85" xfId="0" applyNumberFormat="1" applyFont="1" applyFill="1" applyBorder="1" applyAlignment="1">
      <alignment vertical="center"/>
    </xf>
    <xf numFmtId="178" fontId="1" fillId="3" borderId="7" xfId="0" applyNumberFormat="1" applyFont="1" applyFill="1" applyBorder="1" applyAlignment="1">
      <alignment vertical="center"/>
    </xf>
    <xf numFmtId="178" fontId="1" fillId="3" borderId="57" xfId="0" applyNumberFormat="1" applyFont="1" applyFill="1" applyBorder="1" applyAlignment="1">
      <alignment vertical="center"/>
    </xf>
    <xf numFmtId="178" fontId="1" fillId="3" borderId="59" xfId="0" applyNumberFormat="1" applyFont="1" applyFill="1" applyBorder="1" applyAlignment="1">
      <alignment vertical="center"/>
    </xf>
    <xf numFmtId="178" fontId="1" fillId="3" borderId="31" xfId="0" applyNumberFormat="1" applyFont="1" applyFill="1" applyBorder="1" applyAlignment="1">
      <alignment vertical="center"/>
    </xf>
    <xf numFmtId="178" fontId="1" fillId="3" borderId="111" xfId="0" applyNumberFormat="1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22" fillId="4" borderId="2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5" fillId="0" borderId="0" xfId="0" applyFont="1" applyFill="1">
      <alignment vertical="center"/>
    </xf>
    <xf numFmtId="38" fontId="1" fillId="4" borderId="13" xfId="1" applyFont="1" applyFill="1" applyBorder="1" applyAlignment="1">
      <alignment vertical="center"/>
    </xf>
    <xf numFmtId="38" fontId="1" fillId="4" borderId="12" xfId="1" applyFont="1" applyFill="1" applyBorder="1" applyAlignment="1">
      <alignment vertical="center"/>
    </xf>
    <xf numFmtId="177" fontId="1" fillId="3" borderId="47" xfId="0" applyNumberFormat="1" applyFont="1" applyFill="1" applyBorder="1" applyAlignment="1">
      <alignment horizontal="right" vertical="center"/>
    </xf>
    <xf numFmtId="177" fontId="1" fillId="3" borderId="48" xfId="0" applyNumberFormat="1" applyFont="1" applyFill="1" applyBorder="1" applyAlignment="1">
      <alignment horizontal="right" vertical="center"/>
    </xf>
    <xf numFmtId="177" fontId="1" fillId="3" borderId="49" xfId="0" applyNumberFormat="1" applyFont="1" applyFill="1" applyBorder="1" applyAlignment="1">
      <alignment horizontal="right" vertical="center"/>
    </xf>
    <xf numFmtId="179" fontId="1" fillId="4" borderId="11" xfId="0" applyNumberFormat="1" applyFont="1" applyFill="1" applyBorder="1" applyAlignment="1">
      <alignment vertical="center"/>
    </xf>
    <xf numFmtId="179" fontId="1" fillId="4" borderId="12" xfId="0" applyNumberFormat="1" applyFont="1" applyFill="1" applyBorder="1" applyAlignment="1">
      <alignment vertical="center"/>
    </xf>
    <xf numFmtId="179" fontId="1" fillId="4" borderId="13" xfId="0" applyNumberFormat="1" applyFont="1" applyFill="1" applyBorder="1" applyAlignment="1">
      <alignment vertical="center"/>
    </xf>
    <xf numFmtId="179" fontId="1" fillId="4" borderId="1" xfId="0" applyNumberFormat="1" applyFont="1" applyFill="1" applyBorder="1" applyAlignment="1">
      <alignment vertical="center"/>
    </xf>
    <xf numFmtId="179" fontId="1" fillId="4" borderId="148" xfId="0" applyNumberFormat="1" applyFont="1" applyFill="1" applyBorder="1" applyAlignment="1">
      <alignment vertical="center"/>
    </xf>
    <xf numFmtId="38" fontId="1" fillId="4" borderId="149" xfId="1" applyFont="1" applyFill="1" applyBorder="1" applyAlignment="1">
      <alignment vertical="center"/>
    </xf>
    <xf numFmtId="38" fontId="1" fillId="4" borderId="148" xfId="1" applyFont="1" applyFill="1" applyBorder="1" applyAlignment="1">
      <alignment vertical="center"/>
    </xf>
    <xf numFmtId="179" fontId="1" fillId="4" borderId="149" xfId="0" applyNumberFormat="1" applyFont="1" applyFill="1" applyBorder="1" applyAlignment="1">
      <alignment vertical="center"/>
    </xf>
    <xf numFmtId="177" fontId="1" fillId="3" borderId="21" xfId="0" applyNumberFormat="1" applyFont="1" applyFill="1" applyBorder="1" applyAlignment="1">
      <alignment horizontal="right" vertical="center"/>
    </xf>
    <xf numFmtId="177" fontId="1" fillId="3" borderId="1" xfId="0" applyNumberFormat="1" applyFont="1" applyFill="1" applyBorder="1" applyAlignment="1">
      <alignment horizontal="right" vertical="center"/>
    </xf>
    <xf numFmtId="177" fontId="1" fillId="3" borderId="63" xfId="0" applyNumberFormat="1" applyFont="1" applyFill="1" applyBorder="1" applyAlignment="1">
      <alignment horizontal="righ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 shrinkToFit="1"/>
    </xf>
    <xf numFmtId="0" fontId="1" fillId="2" borderId="139" xfId="0" applyFont="1" applyFill="1" applyBorder="1" applyAlignment="1">
      <alignment horizontal="center" vertical="center" wrapText="1"/>
    </xf>
    <xf numFmtId="0" fontId="1" fillId="2" borderId="140" xfId="0" applyFont="1" applyFill="1" applyBorder="1" applyAlignment="1">
      <alignment horizontal="center" vertical="center"/>
    </xf>
    <xf numFmtId="0" fontId="1" fillId="2" borderId="14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" fillId="2" borderId="146" xfId="0" applyFont="1" applyFill="1" applyBorder="1" applyAlignment="1">
      <alignment horizontal="center" vertical="center"/>
    </xf>
    <xf numFmtId="0" fontId="1" fillId="2" borderId="152" xfId="0" applyFont="1" applyFill="1" applyBorder="1" applyAlignment="1">
      <alignment horizontal="center" vertical="center"/>
    </xf>
    <xf numFmtId="0" fontId="1" fillId="2" borderId="147" xfId="0" applyFont="1" applyFill="1" applyBorder="1" applyAlignment="1">
      <alignment horizontal="center" vertical="center"/>
    </xf>
    <xf numFmtId="177" fontId="1" fillId="3" borderId="14" xfId="0" applyNumberFormat="1" applyFont="1" applyFill="1" applyBorder="1" applyAlignment="1">
      <alignment horizontal="right" vertical="center"/>
    </xf>
    <xf numFmtId="177" fontId="1" fillId="3" borderId="11" xfId="0" applyNumberFormat="1" applyFont="1" applyFill="1" applyBorder="1" applyAlignment="1">
      <alignment horizontal="right" vertical="center"/>
    </xf>
    <xf numFmtId="177" fontId="1" fillId="3" borderId="36" xfId="0" applyNumberFormat="1" applyFont="1" applyFill="1" applyBorder="1" applyAlignment="1">
      <alignment horizontal="right" vertical="center"/>
    </xf>
    <xf numFmtId="179" fontId="1" fillId="4" borderId="66" xfId="0" applyNumberFormat="1" applyFont="1" applyFill="1" applyBorder="1" applyAlignment="1">
      <alignment horizontal="center" vertical="center"/>
    </xf>
    <xf numFmtId="179" fontId="1" fillId="4" borderId="16" xfId="0" applyNumberFormat="1" applyFont="1" applyFill="1" applyBorder="1" applyAlignment="1">
      <alignment horizontal="center" vertical="center"/>
    </xf>
    <xf numFmtId="38" fontId="1" fillId="4" borderId="15" xfId="1" applyFont="1" applyFill="1" applyBorder="1" applyAlignment="1">
      <alignment horizontal="center" vertical="center"/>
    </xf>
    <xf numFmtId="38" fontId="1" fillId="4" borderId="16" xfId="1" applyFont="1" applyFill="1" applyBorder="1" applyAlignment="1">
      <alignment horizontal="center" vertical="center"/>
    </xf>
    <xf numFmtId="179" fontId="1" fillId="4" borderId="15" xfId="0" applyNumberFormat="1" applyFont="1" applyFill="1" applyBorder="1" applyAlignment="1">
      <alignment horizontal="center" vertical="center"/>
    </xf>
    <xf numFmtId="0" fontId="1" fillId="4" borderId="15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53" xfId="0" applyFont="1" applyFill="1" applyBorder="1" applyAlignment="1">
      <alignment horizontal="center" vertical="center"/>
    </xf>
    <xf numFmtId="0" fontId="1" fillId="4" borderId="79" xfId="0" applyFont="1" applyFill="1" applyBorder="1" applyAlignment="1">
      <alignment horizontal="center" vertical="center"/>
    </xf>
    <xf numFmtId="0" fontId="1" fillId="4" borderId="154" xfId="0" applyFont="1" applyFill="1" applyBorder="1" applyAlignment="1">
      <alignment horizontal="center" vertical="center"/>
    </xf>
    <xf numFmtId="0" fontId="1" fillId="4" borderId="85" xfId="0" applyFont="1" applyFill="1" applyBorder="1" applyAlignment="1">
      <alignment horizontal="center" vertical="center"/>
    </xf>
    <xf numFmtId="0" fontId="3" fillId="2" borderId="15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5" fillId="0" borderId="15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6" fillId="3" borderId="0" xfId="0" applyNumberFormat="1" applyFont="1" applyFill="1" applyBorder="1" applyAlignment="1">
      <alignment horizontal="center" vertical="center"/>
    </xf>
    <xf numFmtId="178" fontId="16" fillId="3" borderId="3" xfId="0" applyNumberFormat="1" applyFont="1" applyFill="1" applyBorder="1" applyAlignment="1">
      <alignment horizontal="center" vertical="center"/>
    </xf>
    <xf numFmtId="178" fontId="16" fillId="3" borderId="1" xfId="0" applyNumberFormat="1" applyFont="1" applyFill="1" applyBorder="1" applyAlignment="1">
      <alignment horizontal="center" vertical="center"/>
    </xf>
    <xf numFmtId="178" fontId="16" fillId="3" borderId="22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178" fontId="1" fillId="3" borderId="66" xfId="0" applyNumberFormat="1" applyFont="1" applyFill="1" applyBorder="1" applyAlignment="1">
      <alignment vertical="center"/>
    </xf>
    <xf numFmtId="178" fontId="1" fillId="3" borderId="79" xfId="0" applyNumberFormat="1" applyFont="1" applyFill="1" applyBorder="1" applyAlignment="1">
      <alignment vertical="center"/>
    </xf>
    <xf numFmtId="0" fontId="1" fillId="3" borderId="7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78" fontId="1" fillId="3" borderId="47" xfId="0" applyNumberFormat="1" applyFont="1" applyFill="1" applyBorder="1" applyAlignment="1">
      <alignment horizontal="right" vertical="center"/>
    </xf>
    <xf numFmtId="178" fontId="1" fillId="3" borderId="48" xfId="0" applyNumberFormat="1" applyFont="1" applyFill="1" applyBorder="1" applyAlignment="1">
      <alignment horizontal="right" vertical="center"/>
    </xf>
    <xf numFmtId="178" fontId="1" fillId="3" borderId="49" xfId="0" applyNumberFormat="1" applyFont="1" applyFill="1" applyBorder="1" applyAlignment="1">
      <alignment horizontal="right" vertical="center"/>
    </xf>
    <xf numFmtId="178" fontId="1" fillId="3" borderId="118" xfId="0" applyNumberFormat="1" applyFont="1" applyFill="1" applyBorder="1" applyAlignment="1">
      <alignment vertical="center"/>
    </xf>
    <xf numFmtId="178" fontId="1" fillId="3" borderId="119" xfId="0" applyNumberFormat="1" applyFont="1" applyFill="1" applyBorder="1" applyAlignment="1">
      <alignment vertical="center"/>
    </xf>
    <xf numFmtId="0" fontId="1" fillId="3" borderId="120" xfId="0" applyFont="1" applyFill="1" applyBorder="1" applyAlignment="1">
      <alignment horizontal="center" vertical="center"/>
    </xf>
    <xf numFmtId="0" fontId="1" fillId="3" borderId="121" xfId="0" applyFont="1" applyFill="1" applyBorder="1" applyAlignment="1">
      <alignment horizontal="center" vertical="center"/>
    </xf>
    <xf numFmtId="178" fontId="1" fillId="3" borderId="122" xfId="0" applyNumberFormat="1" applyFont="1" applyFill="1" applyBorder="1" applyAlignment="1">
      <alignment horizontal="right" vertical="center"/>
    </xf>
    <xf numFmtId="178" fontId="1" fillId="3" borderId="123" xfId="0" applyNumberFormat="1" applyFont="1" applyFill="1" applyBorder="1" applyAlignment="1">
      <alignment horizontal="right" vertical="center"/>
    </xf>
    <xf numFmtId="178" fontId="1" fillId="3" borderId="124" xfId="0" applyNumberFormat="1" applyFont="1" applyFill="1" applyBorder="1" applyAlignment="1">
      <alignment horizontal="right" vertical="center"/>
    </xf>
    <xf numFmtId="0" fontId="1" fillId="3" borderId="7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78" fontId="1" fillId="3" borderId="71" xfId="0" applyNumberFormat="1" applyFont="1" applyFill="1" applyBorder="1" applyAlignment="1">
      <alignment horizontal="right" vertical="center"/>
    </xf>
    <xf numFmtId="178" fontId="1" fillId="3" borderId="69" xfId="0" applyNumberFormat="1" applyFont="1" applyFill="1" applyBorder="1" applyAlignment="1">
      <alignment horizontal="right" vertical="center"/>
    </xf>
    <xf numFmtId="178" fontId="1" fillId="3" borderId="80" xfId="0" applyNumberFormat="1" applyFont="1" applyFill="1" applyBorder="1" applyAlignment="1">
      <alignment horizontal="right" vertical="center"/>
    </xf>
    <xf numFmtId="178" fontId="1" fillId="3" borderId="38" xfId="0" applyNumberFormat="1" applyFont="1" applyFill="1" applyBorder="1" applyAlignment="1">
      <alignment horizontal="right" vertical="center"/>
    </xf>
    <xf numFmtId="178" fontId="1" fillId="3" borderId="125" xfId="0" applyNumberFormat="1" applyFont="1" applyFill="1" applyBorder="1" applyAlignment="1">
      <alignment vertical="center"/>
    </xf>
    <xf numFmtId="178" fontId="1" fillId="3" borderId="85" xfId="0" applyNumberFormat="1" applyFont="1" applyFill="1" applyBorder="1" applyAlignment="1">
      <alignment vertical="center"/>
    </xf>
    <xf numFmtId="0" fontId="1" fillId="3" borderId="82" xfId="0" applyFont="1" applyFill="1" applyBorder="1" applyAlignment="1">
      <alignment horizontal="center" vertical="center"/>
    </xf>
    <xf numFmtId="0" fontId="1" fillId="3" borderId="83" xfId="0" applyFont="1" applyFill="1" applyBorder="1" applyAlignment="1">
      <alignment horizontal="center" vertical="center"/>
    </xf>
    <xf numFmtId="178" fontId="1" fillId="3" borderId="84" xfId="0" applyNumberFormat="1" applyFont="1" applyFill="1" applyBorder="1" applyAlignment="1">
      <alignment horizontal="right" vertical="center"/>
    </xf>
    <xf numFmtId="178" fontId="1" fillId="3" borderId="90" xfId="0" applyNumberFormat="1" applyFont="1" applyFill="1" applyBorder="1" applyAlignment="1">
      <alignment horizontal="right" vertical="center"/>
    </xf>
    <xf numFmtId="178" fontId="1" fillId="3" borderId="88" xfId="0" applyNumberFormat="1" applyFont="1" applyFill="1" applyBorder="1" applyAlignment="1">
      <alignment horizontal="right" vertical="center"/>
    </xf>
    <xf numFmtId="178" fontId="1" fillId="3" borderId="44" xfId="0" applyNumberFormat="1" applyFont="1" applyFill="1" applyBorder="1" applyAlignment="1">
      <alignment horizontal="right" vertical="center"/>
    </xf>
    <xf numFmtId="178" fontId="1" fillId="3" borderId="0" xfId="0" applyNumberFormat="1" applyFont="1" applyFill="1" applyBorder="1" applyAlignment="1">
      <alignment horizontal="right" vertical="center"/>
    </xf>
    <xf numFmtId="178" fontId="1" fillId="3" borderId="24" xfId="0" applyNumberFormat="1" applyFont="1" applyFill="1" applyBorder="1" applyAlignment="1">
      <alignment horizontal="right" vertical="center"/>
    </xf>
    <xf numFmtId="178" fontId="1" fillId="3" borderId="35" xfId="0" applyNumberFormat="1" applyFont="1" applyFill="1" applyBorder="1" applyAlignment="1">
      <alignment vertical="center"/>
    </xf>
    <xf numFmtId="178" fontId="1" fillId="3" borderId="7" xfId="0" applyNumberFormat="1" applyFont="1" applyFill="1" applyBorder="1" applyAlignment="1">
      <alignment vertical="center"/>
    </xf>
    <xf numFmtId="0" fontId="1" fillId="3" borderId="81" xfId="0" applyFont="1" applyFill="1" applyBorder="1" applyAlignment="1">
      <alignment horizontal="center" vertical="center"/>
    </xf>
    <xf numFmtId="0" fontId="1" fillId="3" borderId="89" xfId="0" applyFont="1" applyFill="1" applyBorder="1" applyAlignment="1">
      <alignment horizontal="center" vertical="center"/>
    </xf>
    <xf numFmtId="178" fontId="1" fillId="3" borderId="14" xfId="0" applyNumberFormat="1" applyFont="1" applyFill="1" applyBorder="1" applyAlignment="1">
      <alignment horizontal="right" vertical="center"/>
    </xf>
    <xf numFmtId="178" fontId="1" fillId="3" borderId="11" xfId="0" applyNumberFormat="1" applyFont="1" applyFill="1" applyBorder="1" applyAlignment="1">
      <alignment horizontal="right" vertical="center"/>
    </xf>
    <xf numFmtId="178" fontId="1" fillId="3" borderId="36" xfId="0" applyNumberFormat="1" applyFont="1" applyFill="1" applyBorder="1" applyAlignment="1">
      <alignment horizontal="right" vertical="center"/>
    </xf>
    <xf numFmtId="178" fontId="1" fillId="3" borderId="116" xfId="0" applyNumberFormat="1" applyFont="1" applyFill="1" applyBorder="1" applyAlignment="1">
      <alignment vertical="center"/>
    </xf>
    <xf numFmtId="178" fontId="1" fillId="3" borderId="117" xfId="0" applyNumberFormat="1" applyFont="1" applyFill="1" applyBorder="1" applyAlignment="1">
      <alignment vertical="center"/>
    </xf>
    <xf numFmtId="178" fontId="1" fillId="3" borderId="59" xfId="1" applyNumberFormat="1" applyFont="1" applyFill="1" applyBorder="1" applyAlignment="1">
      <alignment vertical="center"/>
    </xf>
    <xf numFmtId="178" fontId="1" fillId="3" borderId="57" xfId="0" applyNumberFormat="1" applyFont="1" applyFill="1" applyBorder="1" applyAlignment="1">
      <alignment vertical="center"/>
    </xf>
    <xf numFmtId="178" fontId="1" fillId="3" borderId="62" xfId="1" applyNumberFormat="1" applyFont="1" applyFill="1" applyBorder="1" applyAlignment="1">
      <alignment vertical="center"/>
    </xf>
    <xf numFmtId="178" fontId="1" fillId="3" borderId="106" xfId="0" applyNumberFormat="1" applyFont="1" applyFill="1" applyBorder="1" applyAlignment="1">
      <alignment vertical="center"/>
    </xf>
    <xf numFmtId="178" fontId="1" fillId="3" borderId="76" xfId="0" applyNumberFormat="1" applyFont="1" applyFill="1" applyBorder="1" applyAlignment="1">
      <alignment vertical="center"/>
    </xf>
    <xf numFmtId="178" fontId="1" fillId="3" borderId="53" xfId="1" applyNumberFormat="1" applyFont="1" applyFill="1" applyBorder="1" applyAlignment="1">
      <alignment vertical="center"/>
    </xf>
    <xf numFmtId="178" fontId="1" fillId="3" borderId="54" xfId="1" applyNumberFormat="1" applyFont="1" applyFill="1" applyBorder="1" applyAlignment="1">
      <alignment vertical="center"/>
    </xf>
    <xf numFmtId="178" fontId="1" fillId="3" borderId="61" xfId="1" applyNumberFormat="1" applyFont="1" applyFill="1" applyBorder="1" applyAlignment="1">
      <alignment vertical="center"/>
    </xf>
    <xf numFmtId="178" fontId="1" fillId="3" borderId="57" xfId="1" applyNumberFormat="1" applyFont="1" applyFill="1" applyBorder="1" applyAlignment="1">
      <alignment vertical="center"/>
    </xf>
    <xf numFmtId="178" fontId="1" fillId="3" borderId="58" xfId="1" applyNumberFormat="1" applyFont="1" applyFill="1" applyBorder="1" applyAlignment="1">
      <alignment vertical="center"/>
    </xf>
    <xf numFmtId="178" fontId="1" fillId="3" borderId="60" xfId="1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shrinkToFit="1"/>
    </xf>
    <xf numFmtId="0" fontId="1" fillId="2" borderId="6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178" fontId="1" fillId="3" borderId="104" xfId="0" applyNumberFormat="1" applyFont="1" applyFill="1" applyBorder="1" applyAlignment="1">
      <alignment vertical="center"/>
    </xf>
    <xf numFmtId="178" fontId="1" fillId="3" borderId="105" xfId="0" applyNumberFormat="1" applyFont="1" applyFill="1" applyBorder="1" applyAlignment="1">
      <alignment vertical="center"/>
    </xf>
    <xf numFmtId="0" fontId="1" fillId="4" borderId="131" xfId="0" applyFont="1" applyFill="1" applyBorder="1" applyAlignment="1">
      <alignment horizontal="center" vertical="center"/>
    </xf>
    <xf numFmtId="0" fontId="1" fillId="4" borderId="132" xfId="0" applyFont="1" applyFill="1" applyBorder="1" applyAlignment="1">
      <alignment horizontal="center" vertical="center"/>
    </xf>
    <xf numFmtId="179" fontId="1" fillId="4" borderId="48" xfId="0" applyNumberFormat="1" applyFont="1" applyFill="1" applyBorder="1" applyAlignment="1">
      <alignment vertical="center"/>
    </xf>
    <xf numFmtId="179" fontId="1" fillId="4" borderId="16" xfId="0" applyNumberFormat="1" applyFont="1" applyFill="1" applyBorder="1" applyAlignment="1">
      <alignment vertical="center"/>
    </xf>
    <xf numFmtId="38" fontId="1" fillId="4" borderId="15" xfId="1" applyFont="1" applyFill="1" applyBorder="1" applyAlignment="1">
      <alignment vertical="center"/>
    </xf>
    <xf numFmtId="38" fontId="1" fillId="4" borderId="16" xfId="1" applyFont="1" applyFill="1" applyBorder="1" applyAlignment="1">
      <alignment vertical="center"/>
    </xf>
    <xf numFmtId="179" fontId="1" fillId="4" borderId="39" xfId="0" applyNumberFormat="1" applyFont="1" applyFill="1" applyBorder="1" applyAlignment="1">
      <alignment vertical="center"/>
    </xf>
    <xf numFmtId="179" fontId="1" fillId="4" borderId="40" xfId="0" applyNumberFormat="1" applyFont="1" applyFill="1" applyBorder="1" applyAlignment="1">
      <alignment vertical="center"/>
    </xf>
    <xf numFmtId="38" fontId="1" fillId="4" borderId="39" xfId="1" applyFont="1" applyFill="1" applyBorder="1" applyAlignment="1">
      <alignment vertical="center"/>
    </xf>
    <xf numFmtId="38" fontId="1" fillId="4" borderId="40" xfId="1" applyFont="1" applyFill="1" applyBorder="1" applyAlignment="1">
      <alignment vertical="center"/>
    </xf>
    <xf numFmtId="0" fontId="1" fillId="4" borderId="75" xfId="0" applyFont="1" applyFill="1" applyBorder="1" applyAlignment="1">
      <alignment horizontal="center" vertical="center"/>
    </xf>
    <xf numFmtId="0" fontId="1" fillId="4" borderId="127" xfId="0" applyFont="1" applyFill="1" applyBorder="1" applyAlignment="1">
      <alignment horizontal="center" vertical="center"/>
    </xf>
    <xf numFmtId="179" fontId="1" fillId="4" borderId="43" xfId="0" applyNumberFormat="1" applyFont="1" applyFill="1" applyBorder="1" applyAlignment="1">
      <alignment vertical="center"/>
    </xf>
    <xf numFmtId="179" fontId="1" fillId="4" borderId="42" xfId="0" applyNumberFormat="1" applyFont="1" applyFill="1" applyBorder="1" applyAlignment="1">
      <alignment vertical="center"/>
    </xf>
    <xf numFmtId="38" fontId="1" fillId="4" borderId="43" xfId="1" applyFont="1" applyFill="1" applyBorder="1" applyAlignment="1">
      <alignment vertical="center"/>
    </xf>
    <xf numFmtId="38" fontId="1" fillId="4" borderId="42" xfId="1" applyFont="1" applyFill="1" applyBorder="1" applyAlignment="1">
      <alignment vertical="center"/>
    </xf>
    <xf numFmtId="177" fontId="1" fillId="3" borderId="44" xfId="0" applyNumberFormat="1" applyFont="1" applyFill="1" applyBorder="1" applyAlignment="1">
      <alignment horizontal="right" vertical="center"/>
    </xf>
    <xf numFmtId="177" fontId="1" fillId="3" borderId="0" xfId="0" applyNumberFormat="1" applyFont="1" applyFill="1" applyBorder="1" applyAlignment="1">
      <alignment horizontal="right" vertical="center"/>
    </xf>
    <xf numFmtId="177" fontId="1" fillId="3" borderId="24" xfId="0" applyNumberFormat="1" applyFont="1" applyFill="1" applyBorder="1" applyAlignment="1">
      <alignment horizontal="right" vertical="center"/>
    </xf>
    <xf numFmtId="179" fontId="1" fillId="4" borderId="73" xfId="0" applyNumberFormat="1" applyFont="1" applyFill="1" applyBorder="1" applyAlignment="1">
      <alignment vertical="center"/>
    </xf>
    <xf numFmtId="179" fontId="1" fillId="4" borderId="55" xfId="0" applyNumberFormat="1" applyFont="1" applyFill="1" applyBorder="1" applyAlignment="1">
      <alignment vertical="center"/>
    </xf>
    <xf numFmtId="38" fontId="1" fillId="4" borderId="73" xfId="1" applyFont="1" applyFill="1" applyBorder="1" applyAlignment="1">
      <alignment vertical="center"/>
    </xf>
    <xf numFmtId="38" fontId="1" fillId="4" borderId="55" xfId="1" applyFont="1" applyFill="1" applyBorder="1" applyAlignment="1">
      <alignment vertical="center"/>
    </xf>
    <xf numFmtId="177" fontId="1" fillId="3" borderId="71" xfId="0" applyNumberFormat="1" applyFont="1" applyFill="1" applyBorder="1" applyAlignment="1">
      <alignment horizontal="right" vertical="center"/>
    </xf>
    <xf numFmtId="177" fontId="1" fillId="3" borderId="69" xfId="0" applyNumberFormat="1" applyFont="1" applyFill="1" applyBorder="1" applyAlignment="1">
      <alignment horizontal="right" vertical="center"/>
    </xf>
    <xf numFmtId="177" fontId="1" fillId="3" borderId="38" xfId="0" applyNumberFormat="1" applyFont="1" applyFill="1" applyBorder="1" applyAlignment="1">
      <alignment horizontal="right" vertical="center"/>
    </xf>
    <xf numFmtId="0" fontId="1" fillId="4" borderId="128" xfId="0" applyFont="1" applyFill="1" applyBorder="1" applyAlignment="1">
      <alignment horizontal="center" vertical="center"/>
    </xf>
    <xf numFmtId="0" fontId="1" fillId="4" borderId="160" xfId="0" applyFont="1" applyFill="1" applyBorder="1" applyAlignment="1">
      <alignment horizontal="center" vertical="center"/>
    </xf>
    <xf numFmtId="179" fontId="1" fillId="4" borderId="90" xfId="0" applyNumberFormat="1" applyFont="1" applyFill="1" applyBorder="1" applyAlignment="1">
      <alignment vertical="center"/>
    </xf>
    <xf numFmtId="179" fontId="1" fillId="4" borderId="86" xfId="0" applyNumberFormat="1" applyFont="1" applyFill="1" applyBorder="1" applyAlignment="1">
      <alignment vertical="center"/>
    </xf>
    <xf numFmtId="38" fontId="1" fillId="4" borderId="99" xfId="1" applyFont="1" applyFill="1" applyBorder="1" applyAlignment="1">
      <alignment vertical="center"/>
    </xf>
    <xf numFmtId="38" fontId="1" fillId="4" borderId="86" xfId="1" applyFont="1" applyFill="1" applyBorder="1" applyAlignment="1">
      <alignment vertical="center"/>
    </xf>
    <xf numFmtId="179" fontId="1" fillId="4" borderId="134" xfId="0" applyNumberFormat="1" applyFont="1" applyFill="1" applyBorder="1" applyAlignment="1">
      <alignment vertical="center"/>
    </xf>
    <xf numFmtId="179" fontId="1" fillId="4" borderId="135" xfId="0" applyNumberFormat="1" applyFont="1" applyFill="1" applyBorder="1" applyAlignment="1">
      <alignment vertical="center"/>
    </xf>
    <xf numFmtId="38" fontId="1" fillId="4" borderId="134" xfId="1" applyFont="1" applyFill="1" applyBorder="1" applyAlignment="1">
      <alignment vertical="center"/>
    </xf>
    <xf numFmtId="38" fontId="1" fillId="4" borderId="135" xfId="1" applyFont="1" applyFill="1" applyBorder="1" applyAlignment="1">
      <alignment vertical="center"/>
    </xf>
    <xf numFmtId="177" fontId="1" fillId="3" borderId="84" xfId="0" applyNumberFormat="1" applyFont="1" applyFill="1" applyBorder="1" applyAlignment="1">
      <alignment horizontal="right" vertical="center"/>
    </xf>
    <xf numFmtId="177" fontId="1" fillId="3" borderId="90" xfId="0" applyNumberFormat="1" applyFont="1" applyFill="1" applyBorder="1" applyAlignment="1">
      <alignment horizontal="right" vertical="center"/>
    </xf>
    <xf numFmtId="177" fontId="1" fillId="3" borderId="88" xfId="0" applyNumberFormat="1" applyFont="1" applyFill="1" applyBorder="1" applyAlignment="1">
      <alignment horizontal="right" vertical="center"/>
    </xf>
    <xf numFmtId="0" fontId="1" fillId="4" borderId="122" xfId="0" applyFont="1" applyFill="1" applyBorder="1" applyAlignment="1">
      <alignment horizontal="center" vertical="center"/>
    </xf>
    <xf numFmtId="0" fontId="1" fillId="4" borderId="119" xfId="0" applyFont="1" applyFill="1" applyBorder="1" applyAlignment="1">
      <alignment horizontal="center" vertical="center"/>
    </xf>
    <xf numFmtId="179" fontId="1" fillId="4" borderId="0" xfId="0" applyNumberFormat="1" applyFont="1" applyFill="1" applyBorder="1" applyAlignment="1">
      <alignment vertical="center"/>
    </xf>
    <xf numFmtId="179" fontId="1" fillId="4" borderId="129" xfId="0" applyNumberFormat="1" applyFont="1" applyFill="1" applyBorder="1" applyAlignment="1">
      <alignment vertical="center"/>
    </xf>
    <xf numFmtId="179" fontId="1" fillId="4" borderId="130" xfId="0" applyNumberFormat="1" applyFont="1" applyFill="1" applyBorder="1" applyAlignment="1">
      <alignment vertical="center"/>
    </xf>
    <xf numFmtId="38" fontId="1" fillId="4" borderId="129" xfId="1" applyFont="1" applyFill="1" applyBorder="1" applyAlignment="1">
      <alignment vertical="center"/>
    </xf>
    <xf numFmtId="38" fontId="1" fillId="4" borderId="130" xfId="1" applyFont="1" applyFill="1" applyBorder="1" applyAlignment="1">
      <alignment vertical="center"/>
    </xf>
    <xf numFmtId="179" fontId="1" fillId="4" borderId="69" xfId="0" applyNumberFormat="1" applyFont="1" applyFill="1" applyBorder="1" applyAlignment="1">
      <alignment vertical="center"/>
    </xf>
    <xf numFmtId="179" fontId="1" fillId="4" borderId="18" xfId="0" applyNumberFormat="1" applyFont="1" applyFill="1" applyBorder="1" applyAlignment="1">
      <alignment vertical="center"/>
    </xf>
    <xf numFmtId="38" fontId="1" fillId="4" borderId="17" xfId="1" applyFont="1" applyFill="1" applyBorder="1" applyAlignment="1">
      <alignment vertical="center"/>
    </xf>
    <xf numFmtId="38" fontId="1" fillId="4" borderId="18" xfId="1" applyFont="1" applyFill="1" applyBorder="1" applyAlignment="1">
      <alignment vertical="center"/>
    </xf>
    <xf numFmtId="179" fontId="1" fillId="4" borderId="74" xfId="0" applyNumberFormat="1" applyFont="1" applyFill="1" applyBorder="1" applyAlignment="1">
      <alignment vertical="center"/>
    </xf>
    <xf numFmtId="179" fontId="1" fillId="4" borderId="51" xfId="0" applyNumberFormat="1" applyFont="1" applyFill="1" applyBorder="1" applyAlignment="1">
      <alignment vertical="center"/>
    </xf>
    <xf numFmtId="38" fontId="1" fillId="4" borderId="74" xfId="1" applyFont="1" applyFill="1" applyBorder="1" applyAlignment="1">
      <alignment vertical="center"/>
    </xf>
    <xf numFmtId="38" fontId="1" fillId="4" borderId="51" xfId="1" applyFont="1" applyFill="1" applyBorder="1" applyAlignment="1">
      <alignment vertical="center"/>
    </xf>
    <xf numFmtId="0" fontId="1" fillId="4" borderId="71" xfId="0" applyFont="1" applyFill="1" applyBorder="1" applyAlignment="1">
      <alignment horizontal="center" vertical="center"/>
    </xf>
    <xf numFmtId="0" fontId="1" fillId="4" borderId="80" xfId="0" applyFont="1" applyFill="1" applyBorder="1" applyAlignment="1">
      <alignment horizontal="center" vertical="center"/>
    </xf>
    <xf numFmtId="0" fontId="1" fillId="4" borderId="107" xfId="0" applyFont="1" applyFill="1" applyBorder="1" applyAlignment="1">
      <alignment horizontal="center" vertical="center"/>
    </xf>
    <xf numFmtId="0" fontId="1" fillId="4" borderId="108" xfId="0" applyFont="1" applyFill="1" applyBorder="1" applyAlignment="1">
      <alignment horizontal="center" vertical="center"/>
    </xf>
    <xf numFmtId="0" fontId="1" fillId="2" borderId="158" xfId="0" applyFont="1" applyFill="1" applyBorder="1" applyAlignment="1">
      <alignment horizontal="center" vertical="center"/>
    </xf>
    <xf numFmtId="0" fontId="1" fillId="2" borderId="126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1" fillId="3" borderId="131" xfId="0" applyFont="1" applyFill="1" applyBorder="1" applyAlignment="1">
      <alignment horizontal="center" vertical="center"/>
    </xf>
    <xf numFmtId="0" fontId="1" fillId="3" borderId="117" xfId="0" applyFont="1" applyFill="1" applyBorder="1" applyAlignment="1">
      <alignment horizontal="center" vertical="center"/>
    </xf>
    <xf numFmtId="0" fontId="1" fillId="3" borderId="128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center" vertical="center"/>
    </xf>
    <xf numFmtId="0" fontId="1" fillId="3" borderId="122" xfId="0" applyFont="1" applyFill="1" applyBorder="1" applyAlignment="1">
      <alignment horizontal="center" vertical="center"/>
    </xf>
    <xf numFmtId="0" fontId="1" fillId="3" borderId="12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23" fillId="3" borderId="161" xfId="0" applyFont="1" applyFill="1" applyBorder="1" applyAlignment="1">
      <alignment horizontal="center" vertical="center" shrinkToFit="1"/>
    </xf>
    <xf numFmtId="177" fontId="1" fillId="3" borderId="107" xfId="0" applyNumberFormat="1" applyFont="1" applyFill="1" applyBorder="1" applyAlignment="1">
      <alignment horizontal="right" vertical="center"/>
    </xf>
    <xf numFmtId="177" fontId="1" fillId="3" borderId="96" xfId="0" applyNumberFormat="1" applyFont="1" applyFill="1" applyBorder="1" applyAlignment="1">
      <alignment horizontal="right" vertical="center"/>
    </xf>
    <xf numFmtId="177" fontId="1" fillId="3" borderId="6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3" borderId="107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179" fontId="1" fillId="4" borderId="96" xfId="0" applyNumberFormat="1" applyFont="1" applyFill="1" applyBorder="1" applyAlignment="1">
      <alignment vertical="center"/>
    </xf>
    <xf numFmtId="179" fontId="1" fillId="4" borderId="136" xfId="0" applyNumberFormat="1" applyFont="1" applyFill="1" applyBorder="1" applyAlignment="1">
      <alignment vertical="center"/>
    </xf>
    <xf numFmtId="38" fontId="1" fillId="4" borderId="137" xfId="1" applyFont="1" applyFill="1" applyBorder="1" applyAlignment="1">
      <alignment vertical="center"/>
    </xf>
    <xf numFmtId="38" fontId="1" fillId="4" borderId="136" xfId="1" applyFont="1" applyFill="1" applyBorder="1" applyAlignment="1">
      <alignment vertical="center"/>
    </xf>
    <xf numFmtId="179" fontId="1" fillId="4" borderId="137" xfId="0" applyNumberFormat="1" applyFont="1" applyFill="1" applyBorder="1" applyAlignment="1">
      <alignment vertical="center"/>
    </xf>
    <xf numFmtId="0" fontId="1" fillId="2" borderId="6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79" fontId="1" fillId="4" borderId="64" xfId="0" applyNumberFormat="1" applyFont="1" applyFill="1" applyBorder="1" applyAlignment="1">
      <alignment vertical="center"/>
    </xf>
    <xf numFmtId="179" fontId="1" fillId="4" borderId="65" xfId="0" applyNumberFormat="1" applyFont="1" applyFill="1" applyBorder="1" applyAlignment="1">
      <alignment vertical="center"/>
    </xf>
    <xf numFmtId="177" fontId="4" fillId="4" borderId="14" xfId="0" applyNumberFormat="1" applyFont="1" applyFill="1" applyBorder="1" applyAlignment="1">
      <alignment horizontal="right" vertical="center"/>
    </xf>
    <xf numFmtId="177" fontId="4" fillId="4" borderId="36" xfId="0" applyNumberFormat="1" applyFont="1" applyFill="1" applyBorder="1" applyAlignment="1">
      <alignment horizontal="right" vertical="center"/>
    </xf>
    <xf numFmtId="179" fontId="1" fillId="4" borderId="35" xfId="0" applyNumberFormat="1" applyFont="1" applyFill="1" applyBorder="1" applyAlignment="1">
      <alignment vertical="center"/>
    </xf>
    <xf numFmtId="179" fontId="1" fillId="4" borderId="36" xfId="0" applyNumberFormat="1" applyFont="1" applyFill="1" applyBorder="1" applyAlignment="1">
      <alignment vertical="center"/>
    </xf>
    <xf numFmtId="0" fontId="1" fillId="4" borderId="92" xfId="0" applyFont="1" applyFill="1" applyBorder="1" applyAlignment="1">
      <alignment horizontal="center" vertical="center"/>
    </xf>
    <xf numFmtId="0" fontId="1" fillId="4" borderId="93" xfId="0" applyFont="1" applyFill="1" applyBorder="1" applyAlignment="1">
      <alignment horizontal="center" vertical="center"/>
    </xf>
    <xf numFmtId="179" fontId="1" fillId="4" borderId="25" xfId="0" applyNumberFormat="1" applyFont="1" applyFill="1" applyBorder="1" applyAlignment="1">
      <alignment vertical="center"/>
    </xf>
    <xf numFmtId="179" fontId="1" fillId="4" borderId="24" xfId="0" applyNumberFormat="1" applyFont="1" applyFill="1" applyBorder="1" applyAlignment="1">
      <alignment vertical="center"/>
    </xf>
    <xf numFmtId="177" fontId="4" fillId="4" borderId="44" xfId="0" applyNumberFormat="1" applyFont="1" applyFill="1" applyBorder="1" applyAlignment="1">
      <alignment horizontal="right" vertical="center"/>
    </xf>
    <xf numFmtId="177" fontId="4" fillId="4" borderId="24" xfId="0" applyNumberFormat="1" applyFont="1" applyFill="1" applyBorder="1" applyAlignment="1">
      <alignment horizontal="right" vertical="center"/>
    </xf>
    <xf numFmtId="179" fontId="1" fillId="4" borderId="92" xfId="0" applyNumberFormat="1" applyFont="1" applyFill="1" applyBorder="1" applyAlignment="1">
      <alignment horizontal="center" vertical="center"/>
    </xf>
    <xf numFmtId="179" fontId="1" fillId="4" borderId="93" xfId="0" applyNumberFormat="1" applyFont="1" applyFill="1" applyBorder="1" applyAlignment="1">
      <alignment horizontal="center" vertical="center"/>
    </xf>
    <xf numFmtId="179" fontId="1" fillId="4" borderId="94" xfId="0" applyNumberFormat="1" applyFont="1" applyFill="1" applyBorder="1" applyAlignment="1">
      <alignment horizontal="center" vertical="center"/>
    </xf>
    <xf numFmtId="179" fontId="1" fillId="4" borderId="95" xfId="0" applyNumberFormat="1" applyFont="1" applyFill="1" applyBorder="1" applyAlignment="1">
      <alignment horizontal="center" vertical="center"/>
    </xf>
    <xf numFmtId="179" fontId="1" fillId="4" borderId="86" xfId="0" applyNumberFormat="1" applyFont="1" applyFill="1" applyBorder="1" applyAlignment="1">
      <alignment horizontal="center" vertical="center"/>
    </xf>
    <xf numFmtId="0" fontId="1" fillId="4" borderId="94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center" vertical="center"/>
    </xf>
    <xf numFmtId="179" fontId="1" fillId="4" borderId="145" xfId="0" applyNumberFormat="1" applyFont="1" applyFill="1" applyBorder="1" applyAlignment="1">
      <alignment horizontal="center" vertical="center"/>
    </xf>
    <xf numFmtId="179" fontId="1" fillId="4" borderId="109" xfId="0" applyNumberFormat="1" applyFont="1" applyFill="1" applyBorder="1" applyAlignment="1">
      <alignment horizontal="center" vertical="center"/>
    </xf>
    <xf numFmtId="179" fontId="1" fillId="4" borderId="12" xfId="0" applyNumberFormat="1" applyFont="1" applyFill="1" applyBorder="1" applyAlignment="1">
      <alignment horizontal="center" vertical="center"/>
    </xf>
    <xf numFmtId="0" fontId="1" fillId="4" borderId="145" xfId="0" applyFont="1" applyFill="1" applyBorder="1" applyAlignment="1">
      <alignment horizontal="center" vertical="center"/>
    </xf>
    <xf numFmtId="0" fontId="1" fillId="4" borderId="10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78" fontId="1" fillId="3" borderId="71" xfId="0" applyNumberFormat="1" applyFont="1" applyFill="1" applyBorder="1" applyAlignment="1">
      <alignment vertical="center"/>
    </xf>
    <xf numFmtId="178" fontId="1" fillId="3" borderId="38" xfId="0" applyNumberFormat="1" applyFont="1" applyFill="1" applyBorder="1" applyAlignment="1">
      <alignment vertical="center"/>
    </xf>
    <xf numFmtId="0" fontId="1" fillId="3" borderId="66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178" fontId="1" fillId="3" borderId="47" xfId="0" applyNumberFormat="1" applyFont="1" applyFill="1" applyBorder="1" applyAlignment="1">
      <alignment vertical="center"/>
    </xf>
    <xf numFmtId="178" fontId="1" fillId="3" borderId="49" xfId="0" applyNumberFormat="1" applyFont="1" applyFill="1" applyBorder="1" applyAlignment="1">
      <alignment vertical="center"/>
    </xf>
    <xf numFmtId="178" fontId="1" fillId="3" borderId="59" xfId="0" applyNumberFormat="1" applyFont="1" applyFill="1" applyBorder="1" applyAlignment="1">
      <alignment vertical="center"/>
    </xf>
    <xf numFmtId="178" fontId="1" fillId="3" borderId="37" xfId="0" applyNumberFormat="1" applyFont="1" applyFill="1" applyBorder="1" applyAlignment="1">
      <alignment vertical="center"/>
    </xf>
    <xf numFmtId="178" fontId="1" fillId="3" borderId="31" xfId="1" applyNumberFormat="1" applyFont="1" applyFill="1" applyBorder="1" applyAlignment="1">
      <alignment vertical="center"/>
    </xf>
    <xf numFmtId="178" fontId="1" fillId="3" borderId="31" xfId="0" applyNumberFormat="1" applyFont="1" applyFill="1" applyBorder="1" applyAlignment="1">
      <alignment vertical="center"/>
    </xf>
    <xf numFmtId="178" fontId="1" fillId="3" borderId="118" xfId="1" applyNumberFormat="1" applyFont="1" applyFill="1" applyBorder="1" applyAlignment="1">
      <alignment vertical="center"/>
    </xf>
    <xf numFmtId="178" fontId="1" fillId="3" borderId="119" xfId="1" applyNumberFormat="1" applyFont="1" applyFill="1" applyBorder="1" applyAlignment="1">
      <alignment vertical="center"/>
    </xf>
    <xf numFmtId="178" fontId="1" fillId="3" borderId="64" xfId="0" applyNumberFormat="1" applyFont="1" applyFill="1" applyBorder="1" applyAlignment="1">
      <alignment vertical="center"/>
    </xf>
    <xf numFmtId="178" fontId="1" fillId="3" borderId="65" xfId="0" applyNumberFormat="1" applyFont="1" applyFill="1" applyBorder="1" applyAlignment="1">
      <alignment vertical="center"/>
    </xf>
    <xf numFmtId="178" fontId="1" fillId="3" borderId="97" xfId="1" applyNumberFormat="1" applyFont="1" applyFill="1" applyBorder="1" applyAlignment="1">
      <alignment vertical="center"/>
    </xf>
    <xf numFmtId="178" fontId="1" fillId="3" borderId="116" xfId="1" applyNumberFormat="1" applyFont="1" applyFill="1" applyBorder="1" applyAlignment="1">
      <alignment vertical="center"/>
    </xf>
    <xf numFmtId="178" fontId="1" fillId="3" borderId="132" xfId="1" applyNumberFormat="1" applyFont="1" applyFill="1" applyBorder="1" applyAlignment="1">
      <alignment vertical="center"/>
    </xf>
    <xf numFmtId="178" fontId="1" fillId="3" borderId="25" xfId="0" applyNumberFormat="1" applyFont="1" applyFill="1" applyBorder="1" applyAlignment="1">
      <alignment vertical="center"/>
    </xf>
    <xf numFmtId="178" fontId="1" fillId="3" borderId="24" xfId="0" applyNumberFormat="1" applyFont="1" applyFill="1" applyBorder="1" applyAlignment="1">
      <alignment vertical="center"/>
    </xf>
    <xf numFmtId="178" fontId="1" fillId="3" borderId="66" xfId="1" applyNumberFormat="1" applyFont="1" applyFill="1" applyBorder="1" applyAlignment="1">
      <alignment vertical="center"/>
    </xf>
    <xf numFmtId="178" fontId="1" fillId="3" borderId="79" xfId="1" applyNumberFormat="1" applyFont="1" applyFill="1" applyBorder="1" applyAlignment="1">
      <alignment vertical="center"/>
    </xf>
    <xf numFmtId="178" fontId="1" fillId="3" borderId="62" xfId="0" applyNumberFormat="1" applyFont="1" applyFill="1" applyBorder="1" applyAlignment="1">
      <alignment vertical="center"/>
    </xf>
    <xf numFmtId="178" fontId="1" fillId="3" borderId="84" xfId="0" applyNumberFormat="1" applyFont="1" applyFill="1" applyBorder="1" applyAlignment="1">
      <alignment vertical="center"/>
    </xf>
    <xf numFmtId="178" fontId="1" fillId="3" borderId="88" xfId="0" applyNumberFormat="1" applyFont="1" applyFill="1" applyBorder="1" applyAlignment="1">
      <alignment vertical="center"/>
    </xf>
    <xf numFmtId="178" fontId="1" fillId="3" borderId="87" xfId="1" applyNumberFormat="1" applyFont="1" applyFill="1" applyBorder="1" applyAlignment="1">
      <alignment vertical="center"/>
    </xf>
    <xf numFmtId="0" fontId="1" fillId="3" borderId="125" xfId="0" applyFont="1" applyFill="1" applyBorder="1" applyAlignment="1">
      <alignment horizontal="center" vertical="center"/>
    </xf>
    <xf numFmtId="0" fontId="1" fillId="3" borderId="8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118172</xdr:colOff>
      <xdr:row>1</xdr:row>
      <xdr:rowOff>1495</xdr:rowOff>
    </xdr:from>
    <xdr:to>
      <xdr:col>18</xdr:col>
      <xdr:colOff>1075391</xdr:colOff>
      <xdr:row>2</xdr:row>
      <xdr:rowOff>13261</xdr:rowOff>
    </xdr:to>
    <xdr:sp macro="" textlink="">
      <xdr:nvSpPr>
        <xdr:cNvPr id="3" name="四角形吹き出し 2"/>
        <xdr:cNvSpPr/>
      </xdr:nvSpPr>
      <xdr:spPr>
        <a:xfrm>
          <a:off x="7461947" y="287245"/>
          <a:ext cx="3338469" cy="297516"/>
        </a:xfrm>
        <a:prstGeom prst="wedgeRectCallout">
          <a:avLst>
            <a:gd name="adj1" fmla="val 89345"/>
            <a:gd name="adj2" fmla="val 2922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・交付申請、完了実績報告時の５桁の番号を入力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281608</xdr:colOff>
      <xdr:row>10</xdr:row>
      <xdr:rowOff>51355</xdr:rowOff>
    </xdr:from>
    <xdr:to>
      <xdr:col>16</xdr:col>
      <xdr:colOff>177986</xdr:colOff>
      <xdr:row>13</xdr:row>
      <xdr:rowOff>57150</xdr:rowOff>
    </xdr:to>
    <xdr:sp macro="" textlink="">
      <xdr:nvSpPr>
        <xdr:cNvPr id="4" name="四角形吹き出し 3"/>
        <xdr:cNvSpPr/>
      </xdr:nvSpPr>
      <xdr:spPr>
        <a:xfrm>
          <a:off x="5634658" y="2756455"/>
          <a:ext cx="1887103" cy="748745"/>
        </a:xfrm>
        <a:prstGeom prst="wedgeRectCallout">
          <a:avLst>
            <a:gd name="adj1" fmla="val -104361"/>
            <a:gd name="adj2" fmla="val -9477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・確認日のメーター値を入力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（エネルギー事業者からの伝票などによる確認も可）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44824</xdr:colOff>
      <xdr:row>15</xdr:row>
      <xdr:rowOff>244678</xdr:rowOff>
    </xdr:from>
    <xdr:to>
      <xdr:col>16</xdr:col>
      <xdr:colOff>986238</xdr:colOff>
      <xdr:row>18</xdr:row>
      <xdr:rowOff>238125</xdr:rowOff>
    </xdr:to>
    <xdr:sp macro="" textlink="">
      <xdr:nvSpPr>
        <xdr:cNvPr id="5" name="四角形吹き出し 4"/>
        <xdr:cNvSpPr/>
      </xdr:nvSpPr>
      <xdr:spPr>
        <a:xfrm>
          <a:off x="7007599" y="4188028"/>
          <a:ext cx="1322414" cy="736397"/>
        </a:xfrm>
        <a:prstGeom prst="wedgeRectCallout">
          <a:avLst>
            <a:gd name="adj1" fmla="val 95705"/>
            <a:gd name="adj2" fmla="val -86496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・使用量の確認ができない場合「不可」と入力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49548</xdr:colOff>
      <xdr:row>17</xdr:row>
      <xdr:rowOff>2883</xdr:rowOff>
    </xdr:from>
    <xdr:to>
      <xdr:col>18</xdr:col>
      <xdr:colOff>979409</xdr:colOff>
      <xdr:row>19</xdr:row>
      <xdr:rowOff>74706</xdr:rowOff>
    </xdr:to>
    <xdr:sp macro="" textlink="">
      <xdr:nvSpPr>
        <xdr:cNvPr id="6" name="四角形吹き出し 5"/>
        <xdr:cNvSpPr/>
      </xdr:nvSpPr>
      <xdr:spPr>
        <a:xfrm>
          <a:off x="8631573" y="4441533"/>
          <a:ext cx="2072861" cy="567123"/>
        </a:xfrm>
        <a:prstGeom prst="wedgeRectCallout">
          <a:avLst>
            <a:gd name="adj1" fmla="val 33520"/>
            <a:gd name="adj2" fmla="val -98103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・不可理由を「空室」、「天変地異」、「その他」の中から選択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269476</xdr:colOff>
      <xdr:row>11</xdr:row>
      <xdr:rowOff>233244</xdr:rowOff>
    </xdr:from>
    <xdr:to>
      <xdr:col>20</xdr:col>
      <xdr:colOff>658346</xdr:colOff>
      <xdr:row>14</xdr:row>
      <xdr:rowOff>47625</xdr:rowOff>
    </xdr:to>
    <xdr:sp macro="" textlink="">
      <xdr:nvSpPr>
        <xdr:cNvPr id="8" name="四角形吹き出し 7"/>
        <xdr:cNvSpPr/>
      </xdr:nvSpPr>
      <xdr:spPr>
        <a:xfrm>
          <a:off x="8851501" y="3185994"/>
          <a:ext cx="3913120" cy="557331"/>
        </a:xfrm>
        <a:prstGeom prst="wedgeRectCallout">
          <a:avLst>
            <a:gd name="adj1" fmla="val -60421"/>
            <a:gd name="adj2" fmla="val -97564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・年度内使用量に基づき、ＣＯ</a:t>
          </a:r>
          <a:r>
            <a:rPr kumimoji="1" lang="ja-JP" altLang="en-US" sz="600">
              <a:solidFill>
                <a:schemeClr val="tx1"/>
              </a:solidFill>
            </a:rPr>
            <a:t>２</a:t>
          </a:r>
          <a:r>
            <a:rPr kumimoji="1" lang="ja-JP" altLang="en-US" sz="1100">
              <a:solidFill>
                <a:schemeClr val="tx1"/>
              </a:solidFill>
            </a:rPr>
            <a:t>排出量を算出（自動計算）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16996</xdr:colOff>
      <xdr:row>8</xdr:row>
      <xdr:rowOff>114845</xdr:rowOff>
    </xdr:from>
    <xdr:to>
      <xdr:col>20</xdr:col>
      <xdr:colOff>781050</xdr:colOff>
      <xdr:row>10</xdr:row>
      <xdr:rowOff>200025</xdr:rowOff>
    </xdr:to>
    <xdr:sp macro="" textlink="">
      <xdr:nvSpPr>
        <xdr:cNvPr id="9" name="四角形吹き出し 8"/>
        <xdr:cNvSpPr/>
      </xdr:nvSpPr>
      <xdr:spPr>
        <a:xfrm>
          <a:off x="9742021" y="2324645"/>
          <a:ext cx="3145304" cy="580480"/>
        </a:xfrm>
        <a:prstGeom prst="wedgeRectCallout">
          <a:avLst>
            <a:gd name="adj1" fmla="val -125466"/>
            <a:gd name="adj2" fmla="val -43480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・開始時の確認値及び、終了時の確認値をもとに年度内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の使用量を算出</a:t>
          </a:r>
          <a:r>
            <a:rPr kumimoji="1" lang="ja-JP" altLang="en-US" sz="1100">
              <a:solidFill>
                <a:schemeClr val="tx1"/>
              </a:solidFill>
            </a:rPr>
            <a:t>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118221</xdr:colOff>
      <xdr:row>15</xdr:row>
      <xdr:rowOff>94589</xdr:rowOff>
    </xdr:from>
    <xdr:to>
      <xdr:col>12</xdr:col>
      <xdr:colOff>562721</xdr:colOff>
      <xdr:row>18</xdr:row>
      <xdr:rowOff>38099</xdr:rowOff>
    </xdr:to>
    <xdr:sp macro="" textlink="">
      <xdr:nvSpPr>
        <xdr:cNvPr id="10" name="四角形吹き出し 9"/>
        <xdr:cNvSpPr/>
      </xdr:nvSpPr>
      <xdr:spPr>
        <a:xfrm>
          <a:off x="2804271" y="4037939"/>
          <a:ext cx="3111500" cy="686460"/>
        </a:xfrm>
        <a:prstGeom prst="wedgeRectCallout">
          <a:avLst>
            <a:gd name="adj1" fmla="val 28674"/>
            <a:gd name="adj2" fmla="val -103565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・「開始」～「終了」の間で空室があった場合、その日数を入力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191580</xdr:colOff>
      <xdr:row>2</xdr:row>
      <xdr:rowOff>200025</xdr:rowOff>
    </xdr:from>
    <xdr:to>
      <xdr:col>17</xdr:col>
      <xdr:colOff>723338</xdr:colOff>
      <xdr:row>4</xdr:row>
      <xdr:rowOff>62192</xdr:rowOff>
    </xdr:to>
    <xdr:sp macro="" textlink="">
      <xdr:nvSpPr>
        <xdr:cNvPr id="11" name="四角形吹き出し 10"/>
        <xdr:cNvSpPr/>
      </xdr:nvSpPr>
      <xdr:spPr>
        <a:xfrm>
          <a:off x="7154355" y="771525"/>
          <a:ext cx="2151008" cy="433667"/>
        </a:xfrm>
        <a:prstGeom prst="wedgeRectCallout">
          <a:avLst>
            <a:gd name="adj1" fmla="val -47449"/>
            <a:gd name="adj2" fmla="val 215717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・使用量を入居期間で正規化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83109</xdr:colOff>
      <xdr:row>3</xdr:row>
      <xdr:rowOff>52994</xdr:rowOff>
    </xdr:from>
    <xdr:to>
      <xdr:col>10</xdr:col>
      <xdr:colOff>190499</xdr:colOff>
      <xdr:row>4</xdr:row>
      <xdr:rowOff>123265</xdr:rowOff>
    </xdr:to>
    <xdr:sp macro="" textlink="">
      <xdr:nvSpPr>
        <xdr:cNvPr id="12" name="四角形吹き出し 11"/>
        <xdr:cNvSpPr/>
      </xdr:nvSpPr>
      <xdr:spPr>
        <a:xfrm>
          <a:off x="2570815" y="803788"/>
          <a:ext cx="1877919" cy="294389"/>
        </a:xfrm>
        <a:prstGeom prst="wedgeRectCallout">
          <a:avLst>
            <a:gd name="adj1" fmla="val -79759"/>
            <a:gd name="adj2" fmla="val -6185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・報告対象年度を</a:t>
          </a:r>
          <a:r>
            <a:rPr kumimoji="1" lang="ja-JP" altLang="en-US" sz="1100">
              <a:solidFill>
                <a:sysClr val="windowText" lastClr="000000"/>
              </a:solidFill>
            </a:rPr>
            <a:t>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155763</xdr:colOff>
      <xdr:row>10</xdr:row>
      <xdr:rowOff>77320</xdr:rowOff>
    </xdr:from>
    <xdr:to>
      <xdr:col>7</xdr:col>
      <xdr:colOff>438150</xdr:colOff>
      <xdr:row>14</xdr:row>
      <xdr:rowOff>0</xdr:rowOff>
    </xdr:to>
    <xdr:sp macro="" textlink="">
      <xdr:nvSpPr>
        <xdr:cNvPr id="14" name="四角形吹き出し 13"/>
        <xdr:cNvSpPr/>
      </xdr:nvSpPr>
      <xdr:spPr>
        <a:xfrm>
          <a:off x="1413063" y="2782420"/>
          <a:ext cx="1711137" cy="913280"/>
        </a:xfrm>
        <a:prstGeom prst="wedgeRectCallout">
          <a:avLst>
            <a:gd name="adj1" fmla="val -38547"/>
            <a:gd name="adj2" fmla="val -9649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・使用開始日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（補助事業完了後、最初　　　のメーター確認日）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216834</xdr:colOff>
      <xdr:row>10</xdr:row>
      <xdr:rowOff>127186</xdr:rowOff>
    </xdr:from>
    <xdr:to>
      <xdr:col>11</xdr:col>
      <xdr:colOff>228600</xdr:colOff>
      <xdr:row>13</xdr:row>
      <xdr:rowOff>228599</xdr:rowOff>
    </xdr:to>
    <xdr:sp macro="" textlink="">
      <xdr:nvSpPr>
        <xdr:cNvPr id="15" name="四角形吹き出し 14"/>
        <xdr:cNvSpPr/>
      </xdr:nvSpPr>
      <xdr:spPr>
        <a:xfrm>
          <a:off x="3379134" y="2832286"/>
          <a:ext cx="1440516" cy="844363"/>
        </a:xfrm>
        <a:prstGeom prst="wedgeRectCallout">
          <a:avLst>
            <a:gd name="adj1" fmla="val -44497"/>
            <a:gd name="adj2" fmla="val -10904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・使用終了日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723340</xdr:colOff>
      <xdr:row>2</xdr:row>
      <xdr:rowOff>127746</xdr:rowOff>
    </xdr:from>
    <xdr:to>
      <xdr:col>21</xdr:col>
      <xdr:colOff>11206</xdr:colOff>
      <xdr:row>5</xdr:row>
      <xdr:rowOff>200025</xdr:rowOff>
    </xdr:to>
    <xdr:sp macro="" textlink="">
      <xdr:nvSpPr>
        <xdr:cNvPr id="13" name="正方形/長方形 12"/>
        <xdr:cNvSpPr/>
      </xdr:nvSpPr>
      <xdr:spPr>
        <a:xfrm>
          <a:off x="11686615" y="699246"/>
          <a:ext cx="1954866" cy="9295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2000" baseline="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  </a:t>
          </a:r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記入方法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2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平成３０年度の場合</a:t>
          </a:r>
          <a:endParaRPr kumimoji="1" lang="en-US" altLang="ja-JP" sz="12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19</xdr:col>
      <xdr:colOff>788009</xdr:colOff>
      <xdr:row>17</xdr:row>
      <xdr:rowOff>59734</xdr:rowOff>
    </xdr:from>
    <xdr:to>
      <xdr:col>20</xdr:col>
      <xdr:colOff>1409700</xdr:colOff>
      <xdr:row>20</xdr:row>
      <xdr:rowOff>1</xdr:rowOff>
    </xdr:to>
    <xdr:sp macro="" textlink="">
      <xdr:nvSpPr>
        <xdr:cNvPr id="17" name="四角形吹き出し 16"/>
        <xdr:cNvSpPr/>
      </xdr:nvSpPr>
      <xdr:spPr>
        <a:xfrm>
          <a:off x="11760809" y="4498384"/>
          <a:ext cx="1764691" cy="683217"/>
        </a:xfrm>
        <a:prstGeom prst="wedgeRectCallout">
          <a:avLst>
            <a:gd name="adj1" fmla="val -35492"/>
            <a:gd name="adj2" fmla="val -9573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・不可理由が「その他」の場合必ず詳細理由を記入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319708</xdr:colOff>
      <xdr:row>10</xdr:row>
      <xdr:rowOff>70405</xdr:rowOff>
    </xdr:from>
    <xdr:to>
      <xdr:col>16</xdr:col>
      <xdr:colOff>216086</xdr:colOff>
      <xdr:row>13</xdr:row>
      <xdr:rowOff>76200</xdr:rowOff>
    </xdr:to>
    <xdr:sp macro="" textlink="">
      <xdr:nvSpPr>
        <xdr:cNvPr id="3" name="四角形吹き出し 2"/>
        <xdr:cNvSpPr/>
      </xdr:nvSpPr>
      <xdr:spPr>
        <a:xfrm>
          <a:off x="5358433" y="2499280"/>
          <a:ext cx="1849003" cy="777320"/>
        </a:xfrm>
        <a:prstGeom prst="wedgeRectCallout">
          <a:avLst>
            <a:gd name="adj1" fmla="val -104361"/>
            <a:gd name="adj2" fmla="val -94779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・確認日のメーター値を入力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（エネルギー事業者からの伝票などによる確認も可）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44824</xdr:colOff>
      <xdr:row>15</xdr:row>
      <xdr:rowOff>244678</xdr:rowOff>
    </xdr:from>
    <xdr:to>
      <xdr:col>16</xdr:col>
      <xdr:colOff>986238</xdr:colOff>
      <xdr:row>19</xdr:row>
      <xdr:rowOff>66675</xdr:rowOff>
    </xdr:to>
    <xdr:sp macro="" textlink="">
      <xdr:nvSpPr>
        <xdr:cNvPr id="4" name="四角形吹き出し 3"/>
        <xdr:cNvSpPr/>
      </xdr:nvSpPr>
      <xdr:spPr>
        <a:xfrm>
          <a:off x="7017124" y="4188028"/>
          <a:ext cx="1322414" cy="812597"/>
        </a:xfrm>
        <a:prstGeom prst="wedgeRectCallout">
          <a:avLst>
            <a:gd name="adj1" fmla="val 94984"/>
            <a:gd name="adj2" fmla="val -80676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・使用量の確認ができない場合「不可」と入力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49548</xdr:colOff>
      <xdr:row>16</xdr:row>
      <xdr:rowOff>269583</xdr:rowOff>
    </xdr:from>
    <xdr:to>
      <xdr:col>18</xdr:col>
      <xdr:colOff>979409</xdr:colOff>
      <xdr:row>19</xdr:row>
      <xdr:rowOff>74706</xdr:rowOff>
    </xdr:to>
    <xdr:sp macro="" textlink="">
      <xdr:nvSpPr>
        <xdr:cNvPr id="5" name="四角形吹き出し 4"/>
        <xdr:cNvSpPr/>
      </xdr:nvSpPr>
      <xdr:spPr>
        <a:xfrm>
          <a:off x="8269623" y="4231983"/>
          <a:ext cx="2101436" cy="586173"/>
        </a:xfrm>
        <a:prstGeom prst="wedgeRectCallout">
          <a:avLst>
            <a:gd name="adj1" fmla="val 42710"/>
            <a:gd name="adj2" fmla="val -96423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・不可理由を「空室」、「天変地異」、「その他」の中から選択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269475</xdr:colOff>
      <xdr:row>11</xdr:row>
      <xdr:rowOff>233244</xdr:rowOff>
    </xdr:from>
    <xdr:to>
      <xdr:col>20</xdr:col>
      <xdr:colOff>381000</xdr:colOff>
      <xdr:row>14</xdr:row>
      <xdr:rowOff>95250</xdr:rowOff>
    </xdr:to>
    <xdr:sp macro="" textlink="">
      <xdr:nvSpPr>
        <xdr:cNvPr id="7" name="四角形吹き出し 6"/>
        <xdr:cNvSpPr/>
      </xdr:nvSpPr>
      <xdr:spPr>
        <a:xfrm>
          <a:off x="8861025" y="3185994"/>
          <a:ext cx="3635775" cy="604956"/>
        </a:xfrm>
        <a:prstGeom prst="wedgeRectCallout">
          <a:avLst>
            <a:gd name="adj1" fmla="val -60421"/>
            <a:gd name="adj2" fmla="val -97564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・年度内使用量に基づき、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ＣＯ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２</a:t>
          </a:r>
          <a:r>
            <a:rPr kumimoji="1" lang="ja-JP" altLang="en-US" sz="1100">
              <a:solidFill>
                <a:schemeClr val="tx1"/>
              </a:solidFill>
            </a:rPr>
            <a:t>排出量を算出（自動計算）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274171</xdr:colOff>
      <xdr:row>8</xdr:row>
      <xdr:rowOff>48170</xdr:rowOff>
    </xdr:from>
    <xdr:to>
      <xdr:col>19</xdr:col>
      <xdr:colOff>788521</xdr:colOff>
      <xdr:row>10</xdr:row>
      <xdr:rowOff>133350</xdr:rowOff>
    </xdr:to>
    <xdr:sp macro="" textlink="">
      <xdr:nvSpPr>
        <xdr:cNvPr id="8" name="四角形吹き出し 7"/>
        <xdr:cNvSpPr/>
      </xdr:nvSpPr>
      <xdr:spPr>
        <a:xfrm>
          <a:off x="8865721" y="1981745"/>
          <a:ext cx="2895600" cy="580480"/>
        </a:xfrm>
        <a:prstGeom prst="wedgeRectCallout">
          <a:avLst>
            <a:gd name="adj1" fmla="val -101393"/>
            <a:gd name="adj2" fmla="val -43480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・開始時の確認値及び、終了時の確認値をもとに年度内の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使用量を算出</a:t>
          </a:r>
          <a:r>
            <a:rPr kumimoji="1" lang="ja-JP" altLang="en-US" sz="1100">
              <a:solidFill>
                <a:schemeClr val="tx1"/>
              </a:solidFill>
            </a:rPr>
            <a:t>（自動計算）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118221</xdr:colOff>
      <xdr:row>16</xdr:row>
      <xdr:rowOff>113639</xdr:rowOff>
    </xdr:from>
    <xdr:to>
      <xdr:col>12</xdr:col>
      <xdr:colOff>562721</xdr:colOff>
      <xdr:row>19</xdr:row>
      <xdr:rowOff>57149</xdr:rowOff>
    </xdr:to>
    <xdr:sp macro="" textlink="">
      <xdr:nvSpPr>
        <xdr:cNvPr id="9" name="四角形吹き出し 8"/>
        <xdr:cNvSpPr/>
      </xdr:nvSpPr>
      <xdr:spPr>
        <a:xfrm>
          <a:off x="2804271" y="4304639"/>
          <a:ext cx="3111500" cy="686460"/>
        </a:xfrm>
        <a:prstGeom prst="wedgeRectCallout">
          <a:avLst>
            <a:gd name="adj1" fmla="val 26531"/>
            <a:gd name="adj2" fmla="val -14519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・「開始」～「終了」の間で空室があった場合、その日数を入力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153480</xdr:colOff>
      <xdr:row>2</xdr:row>
      <xdr:rowOff>57150</xdr:rowOff>
    </xdr:from>
    <xdr:to>
      <xdr:col>17</xdr:col>
      <xdr:colOff>685238</xdr:colOff>
      <xdr:row>3</xdr:row>
      <xdr:rowOff>176492</xdr:rowOff>
    </xdr:to>
    <xdr:sp macro="" textlink="">
      <xdr:nvSpPr>
        <xdr:cNvPr id="10" name="四角形吹き出し 9"/>
        <xdr:cNvSpPr/>
      </xdr:nvSpPr>
      <xdr:spPr>
        <a:xfrm>
          <a:off x="7125780" y="628650"/>
          <a:ext cx="2151008" cy="405092"/>
        </a:xfrm>
        <a:prstGeom prst="wedgeRectCallout">
          <a:avLst>
            <a:gd name="adj1" fmla="val -47006"/>
            <a:gd name="adj2" fmla="val 257692"/>
          </a:avLst>
        </a:prstGeom>
        <a:solidFill>
          <a:schemeClr val="bg1"/>
        </a:solidFill>
        <a:ln w="222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</a:rPr>
            <a:t>・使用量を入居期間で正規化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83109</xdr:colOff>
      <xdr:row>3</xdr:row>
      <xdr:rowOff>52994</xdr:rowOff>
    </xdr:from>
    <xdr:to>
      <xdr:col>10</xdr:col>
      <xdr:colOff>190499</xdr:colOff>
      <xdr:row>4</xdr:row>
      <xdr:rowOff>123265</xdr:rowOff>
    </xdr:to>
    <xdr:sp macro="" textlink="">
      <xdr:nvSpPr>
        <xdr:cNvPr id="11" name="四角形吹き出し 10"/>
        <xdr:cNvSpPr/>
      </xdr:nvSpPr>
      <xdr:spPr>
        <a:xfrm>
          <a:off x="1940484" y="795944"/>
          <a:ext cx="1840940" cy="289346"/>
        </a:xfrm>
        <a:prstGeom prst="wedgeRectCallout">
          <a:avLst>
            <a:gd name="adj1" fmla="val -79759"/>
            <a:gd name="adj2" fmla="val -61851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・報告対象年度を</a:t>
          </a:r>
          <a:r>
            <a:rPr kumimoji="1" lang="ja-JP" altLang="en-US" sz="1100">
              <a:solidFill>
                <a:sysClr val="windowText" lastClr="000000"/>
              </a:solidFill>
            </a:rPr>
            <a:t>選択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355788</xdr:colOff>
      <xdr:row>9</xdr:row>
      <xdr:rowOff>239245</xdr:rowOff>
    </xdr:from>
    <xdr:to>
      <xdr:col>7</xdr:col>
      <xdr:colOff>190500</xdr:colOff>
      <xdr:row>12</xdr:row>
      <xdr:rowOff>219075</xdr:rowOff>
    </xdr:to>
    <xdr:sp macro="" textlink="">
      <xdr:nvSpPr>
        <xdr:cNvPr id="12" name="四角形吹き出し 11"/>
        <xdr:cNvSpPr/>
      </xdr:nvSpPr>
      <xdr:spPr>
        <a:xfrm>
          <a:off x="1136838" y="2696695"/>
          <a:ext cx="1739712" cy="722780"/>
        </a:xfrm>
        <a:prstGeom prst="wedgeRectCallout">
          <a:avLst>
            <a:gd name="adj1" fmla="val -37349"/>
            <a:gd name="adj2" fmla="val -9353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・前年度の終了確認日（メーター確認日）を入力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312084</xdr:colOff>
      <xdr:row>10</xdr:row>
      <xdr:rowOff>155762</xdr:rowOff>
    </xdr:from>
    <xdr:to>
      <xdr:col>11</xdr:col>
      <xdr:colOff>590550</xdr:colOff>
      <xdr:row>13</xdr:row>
      <xdr:rowOff>47624</xdr:rowOff>
    </xdr:to>
    <xdr:sp macro="" textlink="">
      <xdr:nvSpPr>
        <xdr:cNvPr id="13" name="四角形吹き出し 12"/>
        <xdr:cNvSpPr/>
      </xdr:nvSpPr>
      <xdr:spPr>
        <a:xfrm>
          <a:off x="3474384" y="2860862"/>
          <a:ext cx="1707216" cy="634812"/>
        </a:xfrm>
        <a:prstGeom prst="wedgeRectCallout">
          <a:avLst>
            <a:gd name="adj1" fmla="val -43836"/>
            <a:gd name="adj2" fmla="val -123714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・使用終了日</a:t>
          </a:r>
          <a:r>
            <a:rPr kumimoji="1" lang="en-US" altLang="ja-JP" sz="1100">
              <a:solidFill>
                <a:schemeClr val="tx1"/>
              </a:solidFill>
            </a:rPr>
            <a:t/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（メーター確認日）を入力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1142999</xdr:colOff>
      <xdr:row>2</xdr:row>
      <xdr:rowOff>104775</xdr:rowOff>
    </xdr:from>
    <xdr:to>
      <xdr:col>20</xdr:col>
      <xdr:colOff>1507190</xdr:colOff>
      <xdr:row>5</xdr:row>
      <xdr:rowOff>177054</xdr:rowOff>
    </xdr:to>
    <xdr:sp macro="" textlink="">
      <xdr:nvSpPr>
        <xdr:cNvPr id="15" name="正方形/長方形 14"/>
        <xdr:cNvSpPr/>
      </xdr:nvSpPr>
      <xdr:spPr>
        <a:xfrm>
          <a:off x="12115799" y="676275"/>
          <a:ext cx="1507191" cy="9295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記入方法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16</xdr:col>
      <xdr:colOff>152400</xdr:colOff>
      <xdr:row>0</xdr:row>
      <xdr:rowOff>257175</xdr:rowOff>
    </xdr:from>
    <xdr:to>
      <xdr:col>18</xdr:col>
      <xdr:colOff>1109619</xdr:colOff>
      <xdr:row>1</xdr:row>
      <xdr:rowOff>268941</xdr:rowOff>
    </xdr:to>
    <xdr:sp macro="" textlink="">
      <xdr:nvSpPr>
        <xdr:cNvPr id="16" name="四角形吹き出し 15"/>
        <xdr:cNvSpPr/>
      </xdr:nvSpPr>
      <xdr:spPr>
        <a:xfrm>
          <a:off x="7505700" y="257175"/>
          <a:ext cx="3338469" cy="297516"/>
        </a:xfrm>
        <a:prstGeom prst="wedgeRectCallout">
          <a:avLst>
            <a:gd name="adj1" fmla="val 88488"/>
            <a:gd name="adj2" fmla="val 45228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・交付申請、完了実績報告時の５桁の番号を入力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66675</xdr:colOff>
      <xdr:row>20</xdr:row>
      <xdr:rowOff>190499</xdr:rowOff>
    </xdr:from>
    <xdr:to>
      <xdr:col>8</xdr:col>
      <xdr:colOff>47625</xdr:colOff>
      <xdr:row>25</xdr:row>
      <xdr:rowOff>161924</xdr:rowOff>
    </xdr:to>
    <xdr:sp macro="" textlink="">
      <xdr:nvSpPr>
        <xdr:cNvPr id="17" name="四角形吹き出し 16"/>
        <xdr:cNvSpPr/>
      </xdr:nvSpPr>
      <xdr:spPr>
        <a:xfrm>
          <a:off x="847725" y="5372099"/>
          <a:ext cx="2362200" cy="1209675"/>
        </a:xfrm>
        <a:prstGeom prst="wedgeRectCallout">
          <a:avLst>
            <a:gd name="adj1" fmla="val 22510"/>
            <a:gd name="adj2" fmla="val -18898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・前年度の終了確認日のメーター値を入力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（エネルギー事業者からの伝票などによる確認も可）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788009</xdr:colOff>
      <xdr:row>17</xdr:row>
      <xdr:rowOff>59734</xdr:rowOff>
    </xdr:from>
    <xdr:to>
      <xdr:col>20</xdr:col>
      <xdr:colOff>1409700</xdr:colOff>
      <xdr:row>20</xdr:row>
      <xdr:rowOff>1</xdr:rowOff>
    </xdr:to>
    <xdr:sp macro="" textlink="">
      <xdr:nvSpPr>
        <xdr:cNvPr id="18" name="四角形吹き出し 17"/>
        <xdr:cNvSpPr/>
      </xdr:nvSpPr>
      <xdr:spPr>
        <a:xfrm>
          <a:off x="11760809" y="4498384"/>
          <a:ext cx="1764691" cy="683217"/>
        </a:xfrm>
        <a:prstGeom prst="wedgeRectCallout">
          <a:avLst>
            <a:gd name="adj1" fmla="val -35492"/>
            <a:gd name="adj2" fmla="val -95732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・不可理由が「その他」の場合必ず詳細理由を記入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9</xdr:row>
      <xdr:rowOff>76202</xdr:rowOff>
    </xdr:from>
    <xdr:to>
      <xdr:col>10</xdr:col>
      <xdr:colOff>476250</xdr:colOff>
      <xdr:row>13</xdr:row>
      <xdr:rowOff>142876</xdr:rowOff>
    </xdr:to>
    <xdr:sp macro="" textlink="">
      <xdr:nvSpPr>
        <xdr:cNvPr id="2" name="四角形吹き出し 1"/>
        <xdr:cNvSpPr/>
      </xdr:nvSpPr>
      <xdr:spPr>
        <a:xfrm>
          <a:off x="2324099" y="2886077"/>
          <a:ext cx="3581401" cy="1095374"/>
        </a:xfrm>
        <a:prstGeom prst="wedgeRectCallout">
          <a:avLst>
            <a:gd name="adj1" fmla="val -21067"/>
            <a:gd name="adj2" fmla="val -9204"/>
          </a:avLst>
        </a:prstGeom>
        <a:solidFill>
          <a:schemeClr val="bg1"/>
        </a:solidFill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エネルギー別、住戸別のＣＯ</a:t>
          </a:r>
          <a:r>
            <a:rPr kumimoji="1" lang="ja-JP" altLang="en-US" sz="800">
              <a:solidFill>
                <a:schemeClr val="tx1"/>
              </a:solidFill>
            </a:rPr>
            <a:t>２</a:t>
          </a:r>
          <a:r>
            <a:rPr kumimoji="1" lang="ja-JP" altLang="en-US" sz="1100">
              <a:solidFill>
                <a:schemeClr val="tx1"/>
              </a:solidFill>
            </a:rPr>
            <a:t>排出量（</a:t>
          </a:r>
          <a:r>
            <a:rPr kumimoji="1" lang="en-US" altLang="ja-JP" sz="1100">
              <a:solidFill>
                <a:schemeClr val="tx1"/>
              </a:solidFill>
            </a:rPr>
            <a:t>kg-</a:t>
          </a:r>
          <a:r>
            <a:rPr kumimoji="1" lang="ja-JP" altLang="en-US" sz="1100">
              <a:solidFill>
                <a:schemeClr val="tx1"/>
              </a:solidFill>
            </a:rPr>
            <a:t>ＣＯ</a:t>
          </a:r>
          <a:r>
            <a:rPr kumimoji="1" lang="ja-JP" altLang="en-US" sz="800">
              <a:solidFill>
                <a:schemeClr val="tx1"/>
              </a:solidFill>
            </a:rPr>
            <a:t>２</a:t>
          </a:r>
          <a:r>
            <a:rPr kumimoji="1" lang="ja-JP" altLang="en-US" sz="1100">
              <a:solidFill>
                <a:schemeClr val="tx1"/>
              </a:solidFill>
            </a:rPr>
            <a:t>）の値は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自動転記されます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88901</xdr:colOff>
      <xdr:row>24</xdr:row>
      <xdr:rowOff>98425</xdr:rowOff>
    </xdr:from>
    <xdr:to>
      <xdr:col>15</xdr:col>
      <xdr:colOff>57151</xdr:colOff>
      <xdr:row>26</xdr:row>
      <xdr:rowOff>219075</xdr:rowOff>
    </xdr:to>
    <xdr:sp macro="" textlink="">
      <xdr:nvSpPr>
        <xdr:cNvPr id="3" name="四角形吹き出し 2"/>
        <xdr:cNvSpPr/>
      </xdr:nvSpPr>
      <xdr:spPr>
        <a:xfrm>
          <a:off x="6184901" y="6765925"/>
          <a:ext cx="1778000" cy="635000"/>
        </a:xfrm>
        <a:prstGeom prst="wedgeRectCallout">
          <a:avLst>
            <a:gd name="adj1" fmla="val 55160"/>
            <a:gd name="adj2" fmla="val -198290"/>
          </a:avLst>
        </a:prstGeom>
        <a:solidFill>
          <a:schemeClr val="bg1"/>
        </a:solidFill>
        <a:ln w="22225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この値を</a:t>
          </a:r>
          <a:r>
            <a:rPr kumimoji="1" lang="en-US" altLang="ja-JP" sz="1100">
              <a:solidFill>
                <a:schemeClr val="tx1"/>
              </a:solidFill>
            </a:rPr>
            <a:t>【</a:t>
          </a:r>
          <a:r>
            <a:rPr kumimoji="1" lang="ja-JP" altLang="en-US" sz="1100">
              <a:solidFill>
                <a:schemeClr val="tx1"/>
              </a:solidFill>
            </a:rPr>
            <a:t>様式第</a:t>
          </a:r>
          <a:r>
            <a:rPr kumimoji="1" lang="en-US" altLang="ja-JP" sz="1100">
              <a:solidFill>
                <a:schemeClr val="tx1"/>
              </a:solidFill>
            </a:rPr>
            <a:t>15】</a:t>
          </a:r>
          <a:r>
            <a:rPr kumimoji="1" lang="ja-JP" altLang="en-US" sz="1100">
              <a:solidFill>
                <a:schemeClr val="tx1"/>
              </a:solidFill>
            </a:rPr>
            <a:t>へ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転記願います。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133350</xdr:colOff>
      <xdr:row>2</xdr:row>
      <xdr:rowOff>228600</xdr:rowOff>
    </xdr:from>
    <xdr:to>
      <xdr:col>15</xdr:col>
      <xdr:colOff>1516716</xdr:colOff>
      <xdr:row>5</xdr:row>
      <xdr:rowOff>69477</xdr:rowOff>
    </xdr:to>
    <xdr:sp macro="" textlink="">
      <xdr:nvSpPr>
        <xdr:cNvPr id="8" name="正方形/長方形 7"/>
        <xdr:cNvSpPr/>
      </xdr:nvSpPr>
      <xdr:spPr>
        <a:xfrm>
          <a:off x="7467600" y="800100"/>
          <a:ext cx="1954866" cy="69812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0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記入方法</a:t>
          </a:r>
          <a:endParaRPr kumimoji="1" lang="en-US" altLang="ja-JP" sz="20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すべて自動転記されます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3"/>
  <sheetViews>
    <sheetView showZeros="0" view="pageBreakPreview" zoomScaleNormal="100" zoomScaleSheetLayoutView="100" zoomScalePageLayoutView="85" workbookViewId="0">
      <selection activeCell="D3" sqref="D3:E3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3" width="13.33203125" style="1" customWidth="1"/>
    <col min="14" max="14" width="6.5" style="1" customWidth="1"/>
    <col min="15" max="15" width="8.33203125" style="1" customWidth="1"/>
    <col min="16" max="16" width="6.6640625" style="1" customWidth="1"/>
    <col min="17" max="17" width="21.6640625" style="1" customWidth="1"/>
    <col min="18" max="18" width="20" style="1" customWidth="1"/>
    <col min="19" max="19" width="21.6640625" style="1" customWidth="1"/>
    <col min="20" max="20" width="20" style="1" customWidth="1"/>
    <col min="21" max="21" width="26.6640625" style="1" customWidth="1"/>
    <col min="22" max="22" width="5.83203125" style="1" customWidth="1"/>
    <col min="23" max="23" width="25" style="1" customWidth="1"/>
    <col min="24" max="24" width="19.83203125" style="1" customWidth="1"/>
    <col min="25" max="25" width="46.6640625" style="1" customWidth="1"/>
    <col min="26" max="16384" width="3.5" style="1"/>
  </cols>
  <sheetData>
    <row r="1" spans="1:22" ht="22.5" customHeight="1" x14ac:dyDescent="0.15">
      <c r="B1" s="106" t="s">
        <v>81</v>
      </c>
      <c r="T1" s="26"/>
      <c r="U1" s="26"/>
    </row>
    <row r="2" spans="1:22" ht="22.5" customHeight="1" x14ac:dyDescent="0.15">
      <c r="B2" s="45" t="s">
        <v>44</v>
      </c>
      <c r="C2" s="45" t="s">
        <v>48</v>
      </c>
      <c r="S2" s="67"/>
      <c r="T2" s="68" t="s">
        <v>46</v>
      </c>
      <c r="U2" s="103">
        <v>10001</v>
      </c>
      <c r="V2" s="67"/>
    </row>
    <row r="3" spans="1:22" ht="22.5" customHeight="1" x14ac:dyDescent="0.15">
      <c r="B3" s="2"/>
      <c r="C3" s="2"/>
      <c r="D3" s="129" t="s">
        <v>82</v>
      </c>
      <c r="E3" s="129"/>
      <c r="F3" s="46" t="s">
        <v>77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4"/>
      <c r="U5" s="54"/>
      <c r="V5" s="2"/>
    </row>
    <row r="6" spans="1:22" ht="22.5" customHeight="1" x14ac:dyDescent="0.15">
      <c r="B6" s="21" t="s">
        <v>36</v>
      </c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15">
      <c r="A7" s="28"/>
      <c r="B7" s="130" t="s">
        <v>29</v>
      </c>
      <c r="C7" s="131"/>
      <c r="D7" s="134" t="s">
        <v>13</v>
      </c>
      <c r="E7" s="135"/>
      <c r="F7" s="135"/>
      <c r="G7" s="135"/>
      <c r="H7" s="135" t="s">
        <v>14</v>
      </c>
      <c r="I7" s="135"/>
      <c r="J7" s="135"/>
      <c r="K7" s="135"/>
      <c r="L7" s="70" t="s">
        <v>19</v>
      </c>
      <c r="M7" s="70" t="s">
        <v>23</v>
      </c>
      <c r="N7" s="136" t="s">
        <v>70</v>
      </c>
      <c r="O7" s="137"/>
      <c r="P7" s="137"/>
      <c r="Q7" s="138" t="s">
        <v>49</v>
      </c>
      <c r="R7" s="140" t="s">
        <v>18</v>
      </c>
      <c r="S7" s="142" t="s">
        <v>9</v>
      </c>
      <c r="T7" s="143"/>
      <c r="U7" s="144"/>
    </row>
    <row r="8" spans="1:22" s="4" customFormat="1" ht="19.5" customHeight="1" x14ac:dyDescent="0.15">
      <c r="A8" s="27"/>
      <c r="B8" s="132"/>
      <c r="C8" s="133"/>
      <c r="D8" s="134" t="s">
        <v>12</v>
      </c>
      <c r="E8" s="135"/>
      <c r="F8" s="135" t="s">
        <v>15</v>
      </c>
      <c r="G8" s="135"/>
      <c r="H8" s="135" t="s">
        <v>12</v>
      </c>
      <c r="I8" s="135"/>
      <c r="J8" s="135" t="s">
        <v>15</v>
      </c>
      <c r="K8" s="135"/>
      <c r="L8" s="42" t="s">
        <v>17</v>
      </c>
      <c r="M8" s="42" t="s">
        <v>17</v>
      </c>
      <c r="N8" s="137"/>
      <c r="O8" s="137"/>
      <c r="P8" s="137"/>
      <c r="Q8" s="139"/>
      <c r="R8" s="141"/>
      <c r="S8" s="8" t="s">
        <v>16</v>
      </c>
      <c r="T8" s="135" t="s">
        <v>11</v>
      </c>
      <c r="U8" s="135"/>
    </row>
    <row r="9" spans="1:22" s="4" customFormat="1" ht="19.5" customHeight="1" x14ac:dyDescent="0.15">
      <c r="A9" s="27"/>
      <c r="B9" s="123" t="s">
        <v>1</v>
      </c>
      <c r="C9" s="124"/>
      <c r="D9" s="112">
        <v>43435</v>
      </c>
      <c r="E9" s="113"/>
      <c r="F9" s="107">
        <v>0</v>
      </c>
      <c r="G9" s="108"/>
      <c r="H9" s="114">
        <v>43555</v>
      </c>
      <c r="I9" s="113"/>
      <c r="J9" s="107">
        <v>856</v>
      </c>
      <c r="K9" s="108"/>
      <c r="L9" s="47">
        <v>10</v>
      </c>
      <c r="M9" s="48">
        <f>H9-D9-L9</f>
        <v>110</v>
      </c>
      <c r="N9" s="145">
        <f>IF(M9&lt;&gt;0,(J9-F9)*(H9-D9)/M9,0)</f>
        <v>933.81818181818187</v>
      </c>
      <c r="O9" s="146"/>
      <c r="P9" s="147"/>
      <c r="Q9" s="101">
        <f>IF(N9="×","×",N9*0.512)</f>
        <v>478.11490909090912</v>
      </c>
      <c r="R9" s="49"/>
      <c r="S9" s="50"/>
      <c r="T9" s="153"/>
      <c r="U9" s="154"/>
      <c r="V9" s="6"/>
    </row>
    <row r="10" spans="1:22" s="4" customFormat="1" ht="19.5" customHeight="1" x14ac:dyDescent="0.15">
      <c r="A10" s="27"/>
      <c r="B10" s="123" t="s">
        <v>2</v>
      </c>
      <c r="C10" s="124"/>
      <c r="D10" s="112">
        <v>43435</v>
      </c>
      <c r="E10" s="113"/>
      <c r="F10" s="107">
        <v>0</v>
      </c>
      <c r="G10" s="108"/>
      <c r="H10" s="114">
        <v>43555</v>
      </c>
      <c r="I10" s="113"/>
      <c r="J10" s="107">
        <v>120</v>
      </c>
      <c r="K10" s="108"/>
      <c r="L10" s="51">
        <v>0</v>
      </c>
      <c r="M10" s="35">
        <f t="shared" ref="M10:M27" si="0">H10-D10-L10</f>
        <v>120</v>
      </c>
      <c r="N10" s="109">
        <f>IF(M10&lt;&gt;0,(J10-F10)*(H10-D10)/M10,0)</f>
        <v>120</v>
      </c>
      <c r="O10" s="110"/>
      <c r="P10" s="111"/>
      <c r="Q10" s="94">
        <f t="shared" ref="Q10:Q14" si="1">IF(N10="×","×",N10*0.512)</f>
        <v>61.44</v>
      </c>
      <c r="R10" s="52"/>
      <c r="S10" s="53"/>
      <c r="T10" s="155"/>
      <c r="U10" s="156"/>
      <c r="V10" s="6"/>
    </row>
    <row r="11" spans="1:22" s="4" customFormat="1" ht="19.5" customHeight="1" x14ac:dyDescent="0.15">
      <c r="A11" s="27"/>
      <c r="B11" s="123" t="s">
        <v>3</v>
      </c>
      <c r="C11" s="124"/>
      <c r="D11" s="112">
        <v>43435</v>
      </c>
      <c r="E11" s="113"/>
      <c r="F11" s="107">
        <v>0</v>
      </c>
      <c r="G11" s="108"/>
      <c r="H11" s="114">
        <v>43555</v>
      </c>
      <c r="I11" s="113"/>
      <c r="J11" s="107">
        <v>100</v>
      </c>
      <c r="K11" s="108"/>
      <c r="L11" s="51">
        <v>30</v>
      </c>
      <c r="M11" s="35">
        <f t="shared" si="0"/>
        <v>90</v>
      </c>
      <c r="N11" s="109">
        <f t="shared" ref="N11:N14" si="2">IF(M11&lt;&gt;0,(J11-F11)*(H11-D11)/M11,0)</f>
        <v>133.33333333333334</v>
      </c>
      <c r="O11" s="110"/>
      <c r="P11" s="111"/>
      <c r="Q11" s="94">
        <f t="shared" si="1"/>
        <v>68.26666666666668</v>
      </c>
      <c r="R11" s="52"/>
      <c r="S11" s="53"/>
      <c r="T11" s="155"/>
      <c r="U11" s="156"/>
      <c r="V11" s="6"/>
    </row>
    <row r="12" spans="1:22" s="4" customFormat="1" ht="19.5" customHeight="1" x14ac:dyDescent="0.15">
      <c r="A12" s="27"/>
      <c r="B12" s="123" t="s">
        <v>4</v>
      </c>
      <c r="C12" s="124"/>
      <c r="D12" s="112">
        <v>43435</v>
      </c>
      <c r="E12" s="113"/>
      <c r="F12" s="107">
        <v>0</v>
      </c>
      <c r="G12" s="108"/>
      <c r="H12" s="114">
        <v>43555</v>
      </c>
      <c r="I12" s="113"/>
      <c r="J12" s="107">
        <v>136</v>
      </c>
      <c r="K12" s="108"/>
      <c r="L12" s="51">
        <v>0</v>
      </c>
      <c r="M12" s="35">
        <f t="shared" si="0"/>
        <v>120</v>
      </c>
      <c r="N12" s="109">
        <f t="shared" si="2"/>
        <v>136</v>
      </c>
      <c r="O12" s="110"/>
      <c r="P12" s="111"/>
      <c r="Q12" s="94">
        <f t="shared" si="1"/>
        <v>69.632000000000005</v>
      </c>
      <c r="R12" s="52"/>
      <c r="S12" s="53"/>
      <c r="T12" s="155"/>
      <c r="U12" s="156"/>
      <c r="V12" s="6"/>
    </row>
    <row r="13" spans="1:22" s="4" customFormat="1" ht="19.5" customHeight="1" x14ac:dyDescent="0.15">
      <c r="A13" s="27"/>
      <c r="B13" s="123" t="s">
        <v>5</v>
      </c>
      <c r="C13" s="124"/>
      <c r="D13" s="112">
        <v>43435</v>
      </c>
      <c r="E13" s="113"/>
      <c r="F13" s="107">
        <v>0</v>
      </c>
      <c r="G13" s="108"/>
      <c r="H13" s="114">
        <v>43555</v>
      </c>
      <c r="I13" s="113"/>
      <c r="J13" s="107">
        <v>215</v>
      </c>
      <c r="K13" s="108"/>
      <c r="L13" s="51">
        <v>0</v>
      </c>
      <c r="M13" s="35">
        <f t="shared" si="0"/>
        <v>120</v>
      </c>
      <c r="N13" s="109">
        <f t="shared" si="2"/>
        <v>215</v>
      </c>
      <c r="O13" s="110"/>
      <c r="P13" s="111"/>
      <c r="Q13" s="94">
        <f t="shared" si="1"/>
        <v>110.08</v>
      </c>
      <c r="R13" s="52"/>
      <c r="S13" s="53"/>
      <c r="T13" s="155"/>
      <c r="U13" s="156"/>
      <c r="V13" s="6"/>
    </row>
    <row r="14" spans="1:22" s="4" customFormat="1" ht="19.5" customHeight="1" x14ac:dyDescent="0.15">
      <c r="A14" s="27"/>
      <c r="B14" s="123" t="s">
        <v>6</v>
      </c>
      <c r="C14" s="124"/>
      <c r="D14" s="112">
        <v>43435</v>
      </c>
      <c r="E14" s="113"/>
      <c r="F14" s="107">
        <v>15</v>
      </c>
      <c r="G14" s="108"/>
      <c r="H14" s="114">
        <v>43555</v>
      </c>
      <c r="I14" s="113"/>
      <c r="J14" s="107">
        <v>50</v>
      </c>
      <c r="K14" s="108"/>
      <c r="L14" s="51">
        <v>30</v>
      </c>
      <c r="M14" s="35">
        <f t="shared" si="0"/>
        <v>90</v>
      </c>
      <c r="N14" s="109">
        <f t="shared" si="2"/>
        <v>46.666666666666664</v>
      </c>
      <c r="O14" s="110"/>
      <c r="P14" s="111"/>
      <c r="Q14" s="94">
        <f t="shared" si="1"/>
        <v>23.893333333333331</v>
      </c>
      <c r="R14" s="52"/>
      <c r="S14" s="53"/>
      <c r="T14" s="155"/>
      <c r="U14" s="156"/>
      <c r="V14" s="6"/>
    </row>
    <row r="15" spans="1:22" s="4" customFormat="1" ht="19.5" customHeight="1" x14ac:dyDescent="0.15">
      <c r="A15" s="27"/>
      <c r="B15" s="123" t="s">
        <v>41</v>
      </c>
      <c r="C15" s="124"/>
      <c r="D15" s="112"/>
      <c r="E15" s="113"/>
      <c r="F15" s="107"/>
      <c r="G15" s="108"/>
      <c r="H15" s="114"/>
      <c r="I15" s="113"/>
      <c r="J15" s="107"/>
      <c r="K15" s="108"/>
      <c r="L15" s="51"/>
      <c r="M15" s="35">
        <f t="shared" si="0"/>
        <v>0</v>
      </c>
      <c r="N15" s="109">
        <f>IF(M15&lt;&gt;0,(J15-F15)*(H15-D15)/M15,0)</f>
        <v>0</v>
      </c>
      <c r="O15" s="110"/>
      <c r="P15" s="111"/>
      <c r="Q15" s="99">
        <f t="shared" ref="Q15:Q27" si="3">IF(N15="×","×",N15*0.587)</f>
        <v>0</v>
      </c>
      <c r="R15" s="52" t="s">
        <v>20</v>
      </c>
      <c r="S15" s="53" t="s">
        <v>21</v>
      </c>
      <c r="T15" s="155"/>
      <c r="U15" s="156"/>
      <c r="V15" s="6"/>
    </row>
    <row r="16" spans="1:22" s="4" customFormat="1" ht="19.5" customHeight="1" x14ac:dyDescent="0.15">
      <c r="A16" s="27"/>
      <c r="B16" s="123" t="s">
        <v>7</v>
      </c>
      <c r="C16" s="124"/>
      <c r="D16" s="112"/>
      <c r="E16" s="113"/>
      <c r="F16" s="107"/>
      <c r="G16" s="108"/>
      <c r="H16" s="114"/>
      <c r="I16" s="113"/>
      <c r="J16" s="107"/>
      <c r="K16" s="108"/>
      <c r="L16" s="51"/>
      <c r="M16" s="35">
        <f t="shared" si="0"/>
        <v>0</v>
      </c>
      <c r="N16" s="109">
        <f>IF(M16&lt;&gt;0,(J16-F16)*(H16-D16)/M16,0)</f>
        <v>0</v>
      </c>
      <c r="O16" s="110"/>
      <c r="P16" s="111"/>
      <c r="Q16" s="99">
        <f t="shared" si="3"/>
        <v>0</v>
      </c>
      <c r="R16" s="52" t="s">
        <v>20</v>
      </c>
      <c r="S16" s="53" t="s">
        <v>10</v>
      </c>
      <c r="T16" s="155" t="s">
        <v>22</v>
      </c>
      <c r="U16" s="156"/>
      <c r="V16" s="6"/>
    </row>
    <row r="17" spans="1:22" s="4" customFormat="1" ht="19.5" customHeight="1" x14ac:dyDescent="0.15">
      <c r="A17" s="27"/>
      <c r="B17" s="127"/>
      <c r="C17" s="128"/>
      <c r="D17" s="112"/>
      <c r="E17" s="113"/>
      <c r="F17" s="107"/>
      <c r="G17" s="108"/>
      <c r="H17" s="114"/>
      <c r="I17" s="113"/>
      <c r="J17" s="107"/>
      <c r="K17" s="108"/>
      <c r="L17" s="51"/>
      <c r="M17" s="35">
        <f t="shared" si="0"/>
        <v>0</v>
      </c>
      <c r="N17" s="109">
        <f>IF(M17&lt;&gt;0,(J17-F17)*(H17-D17)/M17,0)</f>
        <v>0</v>
      </c>
      <c r="O17" s="110"/>
      <c r="P17" s="111"/>
      <c r="Q17" s="99">
        <f t="shared" si="3"/>
        <v>0</v>
      </c>
      <c r="R17" s="52"/>
      <c r="S17" s="53"/>
      <c r="T17" s="155"/>
      <c r="U17" s="156"/>
      <c r="V17" s="6"/>
    </row>
    <row r="18" spans="1:22" s="4" customFormat="1" ht="19.5" customHeight="1" x14ac:dyDescent="0.15">
      <c r="A18" s="27"/>
      <c r="B18" s="127"/>
      <c r="C18" s="128"/>
      <c r="D18" s="112"/>
      <c r="E18" s="113"/>
      <c r="F18" s="107"/>
      <c r="G18" s="108"/>
      <c r="H18" s="114"/>
      <c r="I18" s="113"/>
      <c r="J18" s="107"/>
      <c r="K18" s="108"/>
      <c r="L18" s="51"/>
      <c r="M18" s="35">
        <f t="shared" si="0"/>
        <v>0</v>
      </c>
      <c r="N18" s="109">
        <f t="shared" ref="N18:N27" si="4">IF(M18&lt;&gt;0,(J18-F18)*(H18-D18)/M18,0)</f>
        <v>0</v>
      </c>
      <c r="O18" s="110"/>
      <c r="P18" s="111"/>
      <c r="Q18" s="99">
        <f t="shared" si="3"/>
        <v>0</v>
      </c>
      <c r="R18" s="52"/>
      <c r="S18" s="53"/>
      <c r="T18" s="155"/>
      <c r="U18" s="156"/>
      <c r="V18" s="6"/>
    </row>
    <row r="19" spans="1:22" s="4" customFormat="1" ht="19.5" customHeight="1" x14ac:dyDescent="0.15">
      <c r="A19" s="27"/>
      <c r="B19" s="127"/>
      <c r="C19" s="128"/>
      <c r="D19" s="112"/>
      <c r="E19" s="113"/>
      <c r="F19" s="107"/>
      <c r="G19" s="108"/>
      <c r="H19" s="114"/>
      <c r="I19" s="113"/>
      <c r="J19" s="107"/>
      <c r="K19" s="108"/>
      <c r="L19" s="51"/>
      <c r="M19" s="35">
        <f t="shared" si="0"/>
        <v>0</v>
      </c>
      <c r="N19" s="109">
        <f t="shared" si="4"/>
        <v>0</v>
      </c>
      <c r="O19" s="110"/>
      <c r="P19" s="111"/>
      <c r="Q19" s="99">
        <f t="shared" si="3"/>
        <v>0</v>
      </c>
      <c r="R19" s="52"/>
      <c r="S19" s="53"/>
      <c r="T19" s="155"/>
      <c r="U19" s="156"/>
      <c r="V19" s="6"/>
    </row>
    <row r="20" spans="1:22" s="4" customFormat="1" ht="19.5" customHeight="1" x14ac:dyDescent="0.15">
      <c r="A20" s="27"/>
      <c r="B20" s="127"/>
      <c r="C20" s="128"/>
      <c r="D20" s="112"/>
      <c r="E20" s="113"/>
      <c r="F20" s="107"/>
      <c r="G20" s="108"/>
      <c r="H20" s="114"/>
      <c r="I20" s="113"/>
      <c r="J20" s="107"/>
      <c r="K20" s="108"/>
      <c r="L20" s="51"/>
      <c r="M20" s="35">
        <f t="shared" si="0"/>
        <v>0</v>
      </c>
      <c r="N20" s="109">
        <f t="shared" si="4"/>
        <v>0</v>
      </c>
      <c r="O20" s="110"/>
      <c r="P20" s="111"/>
      <c r="Q20" s="99">
        <f t="shared" si="3"/>
        <v>0</v>
      </c>
      <c r="R20" s="52"/>
      <c r="S20" s="53"/>
      <c r="T20" s="155"/>
      <c r="U20" s="156"/>
      <c r="V20" s="6"/>
    </row>
    <row r="21" spans="1:22" s="4" customFormat="1" ht="19.5" customHeight="1" x14ac:dyDescent="0.15">
      <c r="A21" s="27"/>
      <c r="B21" s="127"/>
      <c r="C21" s="128"/>
      <c r="D21" s="112"/>
      <c r="E21" s="113"/>
      <c r="F21" s="107"/>
      <c r="G21" s="108"/>
      <c r="H21" s="114"/>
      <c r="I21" s="113"/>
      <c r="J21" s="107"/>
      <c r="K21" s="108"/>
      <c r="L21" s="51"/>
      <c r="M21" s="35">
        <f t="shared" si="0"/>
        <v>0</v>
      </c>
      <c r="N21" s="109">
        <f t="shared" si="4"/>
        <v>0</v>
      </c>
      <c r="O21" s="110"/>
      <c r="P21" s="111"/>
      <c r="Q21" s="99">
        <f t="shared" si="3"/>
        <v>0</v>
      </c>
      <c r="R21" s="52"/>
      <c r="S21" s="53"/>
      <c r="T21" s="155"/>
      <c r="U21" s="156"/>
      <c r="V21" s="6"/>
    </row>
    <row r="22" spans="1:22" s="4" customFormat="1" ht="19.5" customHeight="1" x14ac:dyDescent="0.15">
      <c r="A22" s="27"/>
      <c r="B22" s="127"/>
      <c r="C22" s="128"/>
      <c r="D22" s="112"/>
      <c r="E22" s="113"/>
      <c r="F22" s="107"/>
      <c r="G22" s="108"/>
      <c r="H22" s="114"/>
      <c r="I22" s="113"/>
      <c r="J22" s="107"/>
      <c r="K22" s="108"/>
      <c r="L22" s="51"/>
      <c r="M22" s="35">
        <f t="shared" si="0"/>
        <v>0</v>
      </c>
      <c r="N22" s="109">
        <f t="shared" si="4"/>
        <v>0</v>
      </c>
      <c r="O22" s="110"/>
      <c r="P22" s="111"/>
      <c r="Q22" s="99">
        <f t="shared" si="3"/>
        <v>0</v>
      </c>
      <c r="R22" s="52"/>
      <c r="S22" s="53"/>
      <c r="T22" s="155"/>
      <c r="U22" s="156"/>
      <c r="V22" s="6"/>
    </row>
    <row r="23" spans="1:22" s="4" customFormat="1" ht="19.5" customHeight="1" x14ac:dyDescent="0.15">
      <c r="A23" s="27"/>
      <c r="B23" s="127"/>
      <c r="C23" s="128"/>
      <c r="D23" s="148"/>
      <c r="E23" s="149"/>
      <c r="F23" s="150"/>
      <c r="G23" s="151"/>
      <c r="H23" s="152"/>
      <c r="I23" s="149"/>
      <c r="J23" s="150"/>
      <c r="K23" s="151"/>
      <c r="L23" s="51"/>
      <c r="M23" s="35">
        <f t="shared" ref="M23" si="5">H23-D23-L23</f>
        <v>0</v>
      </c>
      <c r="N23" s="109">
        <f t="shared" ref="N23" si="6">IF(M23&lt;&gt;0,(J23-F23)*(H23-D23)/M23,0)</f>
        <v>0</v>
      </c>
      <c r="O23" s="110"/>
      <c r="P23" s="111"/>
      <c r="Q23" s="99">
        <f t="shared" ref="Q23" si="7">IF(N23="×","×",N23*0.587)</f>
        <v>0</v>
      </c>
      <c r="R23" s="52"/>
      <c r="S23" s="53"/>
      <c r="T23" s="155"/>
      <c r="U23" s="156"/>
      <c r="V23" s="6"/>
    </row>
    <row r="24" spans="1:22" s="4" customFormat="1" ht="19.5" customHeight="1" x14ac:dyDescent="0.15">
      <c r="A24" s="27"/>
      <c r="B24" s="123"/>
      <c r="C24" s="124"/>
      <c r="D24" s="112"/>
      <c r="E24" s="113"/>
      <c r="F24" s="107"/>
      <c r="G24" s="108"/>
      <c r="H24" s="114"/>
      <c r="I24" s="113"/>
      <c r="J24" s="107"/>
      <c r="K24" s="108"/>
      <c r="L24" s="51"/>
      <c r="M24" s="35">
        <f t="shared" si="0"/>
        <v>0</v>
      </c>
      <c r="N24" s="109">
        <f t="shared" si="4"/>
        <v>0</v>
      </c>
      <c r="O24" s="110"/>
      <c r="P24" s="111"/>
      <c r="Q24" s="99">
        <f t="shared" si="3"/>
        <v>0</v>
      </c>
      <c r="R24" s="52"/>
      <c r="S24" s="53"/>
      <c r="T24" s="155"/>
      <c r="U24" s="156"/>
      <c r="V24" s="6"/>
    </row>
    <row r="25" spans="1:22" s="4" customFormat="1" ht="19.5" customHeight="1" x14ac:dyDescent="0.15">
      <c r="A25" s="27"/>
      <c r="B25" s="123"/>
      <c r="C25" s="124"/>
      <c r="D25" s="112"/>
      <c r="E25" s="113"/>
      <c r="F25" s="107"/>
      <c r="G25" s="108"/>
      <c r="H25" s="114"/>
      <c r="I25" s="113"/>
      <c r="J25" s="107"/>
      <c r="K25" s="108"/>
      <c r="L25" s="51"/>
      <c r="M25" s="35">
        <f t="shared" si="0"/>
        <v>0</v>
      </c>
      <c r="N25" s="109">
        <f t="shared" si="4"/>
        <v>0</v>
      </c>
      <c r="O25" s="110"/>
      <c r="P25" s="111"/>
      <c r="Q25" s="99">
        <f t="shared" si="3"/>
        <v>0</v>
      </c>
      <c r="R25" s="52"/>
      <c r="S25" s="53"/>
      <c r="T25" s="155"/>
      <c r="U25" s="156"/>
      <c r="V25" s="6"/>
    </row>
    <row r="26" spans="1:22" s="4" customFormat="1" ht="19.5" customHeight="1" x14ac:dyDescent="0.15">
      <c r="A26" s="27"/>
      <c r="B26" s="123"/>
      <c r="C26" s="124"/>
      <c r="D26" s="112"/>
      <c r="E26" s="113"/>
      <c r="F26" s="107"/>
      <c r="G26" s="108"/>
      <c r="H26" s="114"/>
      <c r="I26" s="113"/>
      <c r="J26" s="107"/>
      <c r="K26" s="108"/>
      <c r="L26" s="51"/>
      <c r="M26" s="35">
        <f t="shared" si="0"/>
        <v>0</v>
      </c>
      <c r="N26" s="109">
        <f t="shared" si="4"/>
        <v>0</v>
      </c>
      <c r="O26" s="110"/>
      <c r="P26" s="111"/>
      <c r="Q26" s="99">
        <f t="shared" si="3"/>
        <v>0</v>
      </c>
      <c r="R26" s="52"/>
      <c r="S26" s="53"/>
      <c r="T26" s="155"/>
      <c r="U26" s="156"/>
      <c r="V26" s="6"/>
    </row>
    <row r="27" spans="1:22" s="4" customFormat="1" ht="19.5" customHeight="1" x14ac:dyDescent="0.15">
      <c r="A27" s="27"/>
      <c r="B27" s="123"/>
      <c r="C27" s="124"/>
      <c r="D27" s="112"/>
      <c r="E27" s="113"/>
      <c r="F27" s="107"/>
      <c r="G27" s="108"/>
      <c r="H27" s="114"/>
      <c r="I27" s="113"/>
      <c r="J27" s="107"/>
      <c r="K27" s="108"/>
      <c r="L27" s="51"/>
      <c r="M27" s="35">
        <f t="shared" si="0"/>
        <v>0</v>
      </c>
      <c r="N27" s="109">
        <f t="shared" si="4"/>
        <v>0</v>
      </c>
      <c r="O27" s="110"/>
      <c r="P27" s="111"/>
      <c r="Q27" s="99">
        <f t="shared" si="3"/>
        <v>0</v>
      </c>
      <c r="R27" s="52"/>
      <c r="S27" s="53"/>
      <c r="T27" s="155"/>
      <c r="U27" s="156"/>
      <c r="V27" s="6"/>
    </row>
    <row r="28" spans="1:22" s="4" customFormat="1" ht="19.5" customHeight="1" x14ac:dyDescent="0.15">
      <c r="A28" s="27"/>
      <c r="B28" s="123"/>
      <c r="C28" s="124"/>
      <c r="D28" s="112"/>
      <c r="E28" s="113"/>
      <c r="F28" s="107"/>
      <c r="G28" s="108"/>
      <c r="H28" s="114"/>
      <c r="I28" s="113"/>
      <c r="J28" s="107"/>
      <c r="K28" s="108"/>
      <c r="L28" s="51"/>
      <c r="M28" s="35">
        <f t="shared" ref="M28:M32" si="8">H28-D28-L28</f>
        <v>0</v>
      </c>
      <c r="N28" s="109">
        <f t="shared" ref="N28:N32" si="9">IF(M28&lt;&gt;0,(J28-F28)*(H28-D28)/M28,0)</f>
        <v>0</v>
      </c>
      <c r="O28" s="110"/>
      <c r="P28" s="111"/>
      <c r="Q28" s="99">
        <f t="shared" ref="Q28:Q32" si="10">IF(N28="×","×",N28*0.587)</f>
        <v>0</v>
      </c>
      <c r="R28" s="52"/>
      <c r="S28" s="53"/>
      <c r="T28" s="155"/>
      <c r="U28" s="156"/>
      <c r="V28" s="6"/>
    </row>
    <row r="29" spans="1:22" s="4" customFormat="1" ht="19.5" customHeight="1" x14ac:dyDescent="0.15">
      <c r="A29" s="27"/>
      <c r="B29" s="123"/>
      <c r="C29" s="124"/>
      <c r="D29" s="112"/>
      <c r="E29" s="113"/>
      <c r="F29" s="107"/>
      <c r="G29" s="108"/>
      <c r="H29" s="114"/>
      <c r="I29" s="113"/>
      <c r="J29" s="107"/>
      <c r="K29" s="108"/>
      <c r="L29" s="51"/>
      <c r="M29" s="35">
        <f t="shared" si="8"/>
        <v>0</v>
      </c>
      <c r="N29" s="109">
        <f t="shared" si="9"/>
        <v>0</v>
      </c>
      <c r="O29" s="110"/>
      <c r="P29" s="111"/>
      <c r="Q29" s="99">
        <f t="shared" si="10"/>
        <v>0</v>
      </c>
      <c r="R29" s="52"/>
      <c r="S29" s="53"/>
      <c r="T29" s="155"/>
      <c r="U29" s="156"/>
      <c r="V29" s="6"/>
    </row>
    <row r="30" spans="1:22" s="4" customFormat="1" ht="19.5" customHeight="1" x14ac:dyDescent="0.15">
      <c r="A30" s="27"/>
      <c r="B30" s="123"/>
      <c r="C30" s="124"/>
      <c r="D30" s="112"/>
      <c r="E30" s="113"/>
      <c r="F30" s="107"/>
      <c r="G30" s="108"/>
      <c r="H30" s="114"/>
      <c r="I30" s="113"/>
      <c r="J30" s="107"/>
      <c r="K30" s="108"/>
      <c r="L30" s="51"/>
      <c r="M30" s="35">
        <f t="shared" si="8"/>
        <v>0</v>
      </c>
      <c r="N30" s="109">
        <f t="shared" si="9"/>
        <v>0</v>
      </c>
      <c r="O30" s="110"/>
      <c r="P30" s="111"/>
      <c r="Q30" s="99">
        <f t="shared" si="10"/>
        <v>0</v>
      </c>
      <c r="R30" s="52"/>
      <c r="S30" s="53"/>
      <c r="T30" s="155"/>
      <c r="U30" s="156"/>
      <c r="V30" s="6"/>
    </row>
    <row r="31" spans="1:22" s="4" customFormat="1" ht="19.5" customHeight="1" x14ac:dyDescent="0.15">
      <c r="A31" s="27"/>
      <c r="B31" s="123"/>
      <c r="C31" s="124"/>
      <c r="D31" s="112"/>
      <c r="E31" s="113"/>
      <c r="F31" s="107"/>
      <c r="G31" s="108"/>
      <c r="H31" s="114"/>
      <c r="I31" s="113"/>
      <c r="J31" s="107"/>
      <c r="K31" s="108"/>
      <c r="L31" s="51"/>
      <c r="M31" s="35">
        <f t="shared" si="8"/>
        <v>0</v>
      </c>
      <c r="N31" s="109">
        <f t="shared" si="9"/>
        <v>0</v>
      </c>
      <c r="O31" s="110"/>
      <c r="P31" s="111"/>
      <c r="Q31" s="99">
        <f t="shared" si="10"/>
        <v>0</v>
      </c>
      <c r="R31" s="52"/>
      <c r="S31" s="53"/>
      <c r="T31" s="155"/>
      <c r="U31" s="156"/>
      <c r="V31" s="6"/>
    </row>
    <row r="32" spans="1:22" s="4" customFormat="1" ht="19.5" customHeight="1" x14ac:dyDescent="0.15">
      <c r="A32" s="27"/>
      <c r="B32" s="125"/>
      <c r="C32" s="126"/>
      <c r="D32" s="115"/>
      <c r="E32" s="116"/>
      <c r="F32" s="117"/>
      <c r="G32" s="118"/>
      <c r="H32" s="119"/>
      <c r="I32" s="116"/>
      <c r="J32" s="117"/>
      <c r="K32" s="118"/>
      <c r="L32" s="71"/>
      <c r="M32" s="72">
        <f t="shared" si="8"/>
        <v>0</v>
      </c>
      <c r="N32" s="120">
        <f t="shared" si="9"/>
        <v>0</v>
      </c>
      <c r="O32" s="121"/>
      <c r="P32" s="122"/>
      <c r="Q32" s="59">
        <f t="shared" si="10"/>
        <v>0</v>
      </c>
      <c r="R32" s="73"/>
      <c r="S32" s="74"/>
      <c r="T32" s="157"/>
      <c r="U32" s="158"/>
      <c r="V32" s="6"/>
    </row>
    <row r="33" ht="19.5" customHeight="1" x14ac:dyDescent="0.15"/>
  </sheetData>
  <mergeCells count="181">
    <mergeCell ref="T24:U24"/>
    <mergeCell ref="T25:U25"/>
    <mergeCell ref="T26:U26"/>
    <mergeCell ref="T27:U27"/>
    <mergeCell ref="T28:U28"/>
    <mergeCell ref="T29:U29"/>
    <mergeCell ref="T30:U30"/>
    <mergeCell ref="T31:U31"/>
    <mergeCell ref="T32:U32"/>
    <mergeCell ref="T17:U17"/>
    <mergeCell ref="T21:U21"/>
    <mergeCell ref="T22:U22"/>
    <mergeCell ref="T23:U23"/>
    <mergeCell ref="T13:U13"/>
    <mergeCell ref="T14:U14"/>
    <mergeCell ref="T18:U18"/>
    <mergeCell ref="T19:U19"/>
    <mergeCell ref="T20:U20"/>
    <mergeCell ref="N7:P8"/>
    <mergeCell ref="Q7:Q8"/>
    <mergeCell ref="R7:R8"/>
    <mergeCell ref="S7:U7"/>
    <mergeCell ref="D8:E8"/>
    <mergeCell ref="F8:G8"/>
    <mergeCell ref="H8:I8"/>
    <mergeCell ref="J8:K8"/>
    <mergeCell ref="N23:P23"/>
    <mergeCell ref="J9:K9"/>
    <mergeCell ref="N11:P11"/>
    <mergeCell ref="N9:P9"/>
    <mergeCell ref="N10:P10"/>
    <mergeCell ref="D23:E23"/>
    <mergeCell ref="F23:G23"/>
    <mergeCell ref="H23:I23"/>
    <mergeCell ref="J23:K23"/>
    <mergeCell ref="T8:U8"/>
    <mergeCell ref="T9:U9"/>
    <mergeCell ref="T10:U10"/>
    <mergeCell ref="T11:U11"/>
    <mergeCell ref="T12:U12"/>
    <mergeCell ref="T15:U15"/>
    <mergeCell ref="T16:U16"/>
    <mergeCell ref="B11:C11"/>
    <mergeCell ref="D11:E11"/>
    <mergeCell ref="F11:G11"/>
    <mergeCell ref="H11:I11"/>
    <mergeCell ref="J11:K11"/>
    <mergeCell ref="D3:E3"/>
    <mergeCell ref="B7:C8"/>
    <mergeCell ref="D7:G7"/>
    <mergeCell ref="H7:K7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B13:C13"/>
    <mergeCell ref="D13:E13"/>
    <mergeCell ref="F13:G13"/>
    <mergeCell ref="H13:I13"/>
    <mergeCell ref="J13:K13"/>
    <mergeCell ref="N13:P13"/>
    <mergeCell ref="B12:C12"/>
    <mergeCell ref="D12:E12"/>
    <mergeCell ref="F12:G12"/>
    <mergeCell ref="H12:I12"/>
    <mergeCell ref="J12:K12"/>
    <mergeCell ref="N12:P12"/>
    <mergeCell ref="B15:C15"/>
    <mergeCell ref="D15:E15"/>
    <mergeCell ref="F15:G15"/>
    <mergeCell ref="H15:I15"/>
    <mergeCell ref="J15:K15"/>
    <mergeCell ref="N15:P15"/>
    <mergeCell ref="B14:C14"/>
    <mergeCell ref="D14:E14"/>
    <mergeCell ref="F14:G14"/>
    <mergeCell ref="H14:I14"/>
    <mergeCell ref="J14:K14"/>
    <mergeCell ref="N14:P14"/>
    <mergeCell ref="B17:C17"/>
    <mergeCell ref="D17:E17"/>
    <mergeCell ref="F17:G17"/>
    <mergeCell ref="H17:I17"/>
    <mergeCell ref="J17:K17"/>
    <mergeCell ref="N17:P17"/>
    <mergeCell ref="B16:C16"/>
    <mergeCell ref="D16:E16"/>
    <mergeCell ref="F16:G16"/>
    <mergeCell ref="H16:I16"/>
    <mergeCell ref="J16:K16"/>
    <mergeCell ref="N16:P16"/>
    <mergeCell ref="B19:C19"/>
    <mergeCell ref="D19:E19"/>
    <mergeCell ref="F19:G19"/>
    <mergeCell ref="H19:I19"/>
    <mergeCell ref="J19:K19"/>
    <mergeCell ref="N19:P19"/>
    <mergeCell ref="B18:C18"/>
    <mergeCell ref="D18:E18"/>
    <mergeCell ref="F18:G18"/>
    <mergeCell ref="H18:I18"/>
    <mergeCell ref="J18:K18"/>
    <mergeCell ref="N18:P18"/>
    <mergeCell ref="B21:C21"/>
    <mergeCell ref="D21:E21"/>
    <mergeCell ref="F21:G21"/>
    <mergeCell ref="H21:I21"/>
    <mergeCell ref="J21:K21"/>
    <mergeCell ref="N21:P21"/>
    <mergeCell ref="B20:C20"/>
    <mergeCell ref="D20:E20"/>
    <mergeCell ref="F20:G20"/>
    <mergeCell ref="H20:I20"/>
    <mergeCell ref="J20:K20"/>
    <mergeCell ref="N20:P20"/>
    <mergeCell ref="B24:C24"/>
    <mergeCell ref="D24:E24"/>
    <mergeCell ref="F24:G24"/>
    <mergeCell ref="H24:I24"/>
    <mergeCell ref="J24:K24"/>
    <mergeCell ref="N24:P24"/>
    <mergeCell ref="B22:C22"/>
    <mergeCell ref="D22:E22"/>
    <mergeCell ref="F22:G22"/>
    <mergeCell ref="H22:I22"/>
    <mergeCell ref="J22:K22"/>
    <mergeCell ref="N22:P22"/>
    <mergeCell ref="B23:C23"/>
    <mergeCell ref="J27:K27"/>
    <mergeCell ref="N27:P27"/>
    <mergeCell ref="B26:C26"/>
    <mergeCell ref="D26:E26"/>
    <mergeCell ref="F26:G26"/>
    <mergeCell ref="H26:I26"/>
    <mergeCell ref="J26:K26"/>
    <mergeCell ref="N26:P26"/>
    <mergeCell ref="B25:C25"/>
    <mergeCell ref="D25:E25"/>
    <mergeCell ref="F25:G25"/>
    <mergeCell ref="H25:I25"/>
    <mergeCell ref="J25:K25"/>
    <mergeCell ref="N25:P25"/>
    <mergeCell ref="B28:C28"/>
    <mergeCell ref="B29:C29"/>
    <mergeCell ref="B30:C30"/>
    <mergeCell ref="B31:C31"/>
    <mergeCell ref="B32:C32"/>
    <mergeCell ref="B27:C27"/>
    <mergeCell ref="D27:E27"/>
    <mergeCell ref="F27:G27"/>
    <mergeCell ref="H27:I27"/>
    <mergeCell ref="D28:E28"/>
    <mergeCell ref="F28:G28"/>
    <mergeCell ref="H28:I28"/>
    <mergeCell ref="J28:K28"/>
    <mergeCell ref="N28:P28"/>
    <mergeCell ref="D29:E29"/>
    <mergeCell ref="F29:G29"/>
    <mergeCell ref="H29:I29"/>
    <mergeCell ref="J29:K29"/>
    <mergeCell ref="N29:P29"/>
    <mergeCell ref="D32:E32"/>
    <mergeCell ref="F32:G32"/>
    <mergeCell ref="H32:I32"/>
    <mergeCell ref="J32:K32"/>
    <mergeCell ref="N32:P32"/>
    <mergeCell ref="D30:E30"/>
    <mergeCell ref="F30:G30"/>
    <mergeCell ref="H30:I30"/>
    <mergeCell ref="J30:K30"/>
    <mergeCell ref="N30:P30"/>
    <mergeCell ref="D31:E31"/>
    <mergeCell ref="F31:G31"/>
    <mergeCell ref="H31:I31"/>
    <mergeCell ref="J31:K31"/>
    <mergeCell ref="N31:P31"/>
  </mergeCells>
  <phoneticPr fontId="2"/>
  <dataValidations count="3">
    <dataValidation type="list" allowBlank="1" showInputMessage="1" showErrorMessage="1" sqref="R9:R27">
      <formula1>"不可"</formula1>
    </dataValidation>
    <dataValidation type="list" allowBlank="1" showInputMessage="1" showErrorMessage="1" sqref="S9:S27">
      <formula1>"空室,天変地異,その他"</formula1>
    </dataValidation>
    <dataValidation type="list" allowBlank="1" showInputMessage="1" showErrorMessage="1" sqref="D3:E3">
      <formula1>"平成３１,令和２,令和３"</formula1>
    </dataValidation>
  </dataValidations>
  <pageMargins left="0.45" right="0.2" top="0.59055118110236227" bottom="0.39370078740157483" header="0.39370078740157483" footer="0.19685039370078741"/>
  <pageSetup paperSize="9" scale="71" orientation="landscape" r:id="rId1"/>
  <headerFooter alignWithMargins="0">
    <oddFooter>&amp;C&amp;12&amp;P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6"/>
  <sheetViews>
    <sheetView zoomScaleNormal="100" zoomScalePageLayoutView="140" workbookViewId="0">
      <selection activeCell="M13" sqref="M13"/>
    </sheetView>
  </sheetViews>
  <sheetFormatPr defaultRowHeight="13.5" x14ac:dyDescent="0.15"/>
  <cols>
    <col min="1" max="1" width="9.33203125" style="78"/>
    <col min="2" max="2" width="25.33203125" style="78" customWidth="1"/>
    <col min="3" max="3" width="33.6640625" style="78" customWidth="1"/>
    <col min="4" max="16384" width="9.33203125" style="78"/>
  </cols>
  <sheetData>
    <row r="2" spans="2:5" ht="21" customHeight="1" x14ac:dyDescent="0.15">
      <c r="B2" s="78" t="s">
        <v>62</v>
      </c>
    </row>
    <row r="3" spans="2:5" ht="21" customHeight="1" x14ac:dyDescent="0.15">
      <c r="B3" s="78" t="s">
        <v>68</v>
      </c>
    </row>
    <row r="4" spans="2:5" ht="21" customHeight="1" x14ac:dyDescent="0.15">
      <c r="B4" s="78" t="s">
        <v>74</v>
      </c>
    </row>
    <row r="5" spans="2:5" ht="21" customHeight="1" x14ac:dyDescent="0.15"/>
    <row r="6" spans="2:5" ht="21" customHeight="1" x14ac:dyDescent="0.15">
      <c r="B6" s="78" t="s">
        <v>69</v>
      </c>
      <c r="C6" s="78" t="s">
        <v>60</v>
      </c>
    </row>
    <row r="7" spans="2:5" ht="21" customHeight="1" x14ac:dyDescent="0.15"/>
    <row r="8" spans="2:5" ht="21" customHeight="1" x14ac:dyDescent="0.15">
      <c r="B8" s="78" t="s">
        <v>56</v>
      </c>
    </row>
    <row r="9" spans="2:5" ht="21" customHeight="1" x14ac:dyDescent="0.15">
      <c r="B9" s="102" t="s">
        <v>72</v>
      </c>
      <c r="C9" s="102" t="s">
        <v>73</v>
      </c>
      <c r="D9" s="79" t="s">
        <v>8</v>
      </c>
    </row>
    <row r="10" spans="2:5" ht="21" customHeight="1" x14ac:dyDescent="0.15">
      <c r="B10" s="78" t="s">
        <v>63</v>
      </c>
      <c r="C10" s="78" t="s">
        <v>57</v>
      </c>
      <c r="D10" s="78">
        <v>2.23</v>
      </c>
    </row>
    <row r="11" spans="2:5" ht="21" customHeight="1" x14ac:dyDescent="0.15">
      <c r="B11" s="78" t="s">
        <v>64</v>
      </c>
      <c r="C11" s="78" t="s">
        <v>58</v>
      </c>
      <c r="D11" s="78">
        <v>2.4900000000000002</v>
      </c>
    </row>
    <row r="12" spans="2:5" ht="21" customHeight="1" x14ac:dyDescent="0.15">
      <c r="B12" s="78" t="s">
        <v>65</v>
      </c>
      <c r="C12" s="78" t="s">
        <v>59</v>
      </c>
      <c r="D12" s="80">
        <v>3</v>
      </c>
    </row>
    <row r="13" spans="2:5" ht="21" customHeight="1" x14ac:dyDescent="0.15">
      <c r="B13" s="78" t="s">
        <v>65</v>
      </c>
      <c r="C13" s="78" t="s">
        <v>57</v>
      </c>
      <c r="D13" s="80">
        <v>6.54</v>
      </c>
      <c r="E13" s="78" t="s">
        <v>76</v>
      </c>
    </row>
    <row r="14" spans="2:5" ht="21" customHeight="1" x14ac:dyDescent="0.15"/>
    <row r="15" spans="2:5" ht="21" customHeight="1" x14ac:dyDescent="0.15">
      <c r="B15" s="78" t="s">
        <v>66</v>
      </c>
    </row>
    <row r="16" spans="2:5" ht="21" customHeight="1" x14ac:dyDescent="0.15">
      <c r="B16" s="78" t="s">
        <v>67</v>
      </c>
      <c r="C16" s="78" t="s">
        <v>75</v>
      </c>
    </row>
  </sheetData>
  <phoneticPr fontId="2"/>
  <pageMargins left="0.7" right="0.7" top="0.75" bottom="0.75" header="0.3" footer="0.3"/>
  <pageSetup paperSize="9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"/>
  <sheetViews>
    <sheetView workbookViewId="0">
      <selection activeCell="B11" sqref="B11"/>
    </sheetView>
  </sheetViews>
  <sheetFormatPr defaultRowHeight="11.25" x14ac:dyDescent="0.15"/>
  <cols>
    <col min="1" max="6" width="5.33203125" customWidth="1"/>
  </cols>
  <sheetData>
    <row r="3" spans="1:9" ht="14.25" x14ac:dyDescent="0.15">
      <c r="A3" s="23" t="s">
        <v>31</v>
      </c>
    </row>
    <row r="4" spans="1:9" ht="13.5" x14ac:dyDescent="0.15">
      <c r="A4" s="22"/>
    </row>
    <row r="5" spans="1:9" ht="13.5" x14ac:dyDescent="0.15">
      <c r="A5" s="24"/>
      <c r="B5" s="4"/>
      <c r="C5" s="4"/>
      <c r="D5" s="4"/>
      <c r="E5" s="4"/>
      <c r="F5" s="4"/>
      <c r="G5" s="4"/>
      <c r="H5" s="4"/>
      <c r="I5" s="4"/>
    </row>
    <row r="6" spans="1:9" ht="13.5" x14ac:dyDescent="0.15">
      <c r="A6" s="24"/>
      <c r="B6" s="4" t="s">
        <v>55</v>
      </c>
      <c r="C6" s="4"/>
      <c r="D6" s="4"/>
      <c r="E6" s="4"/>
      <c r="F6" s="4"/>
      <c r="G6" s="4"/>
      <c r="H6" s="4"/>
      <c r="I6" s="4"/>
    </row>
    <row r="7" spans="1:9" ht="13.5" x14ac:dyDescent="0.15">
      <c r="A7" s="4"/>
      <c r="B7" s="4"/>
      <c r="C7" s="4"/>
      <c r="D7" s="4"/>
      <c r="E7" s="4"/>
      <c r="F7" s="4"/>
      <c r="G7" s="4"/>
      <c r="H7" s="4"/>
      <c r="I7" s="4"/>
    </row>
    <row r="8" spans="1:9" ht="13.5" x14ac:dyDescent="0.15">
      <c r="A8" s="4"/>
      <c r="B8" s="25" t="s">
        <v>32</v>
      </c>
      <c r="C8" s="4"/>
      <c r="D8" s="4"/>
      <c r="E8" s="4"/>
      <c r="F8" s="4"/>
      <c r="G8" s="4"/>
      <c r="H8" s="4"/>
      <c r="I8" s="4"/>
    </row>
    <row r="9" spans="1:9" ht="13.5" x14ac:dyDescent="0.15">
      <c r="A9" s="4"/>
      <c r="B9" s="4"/>
      <c r="C9" s="4"/>
      <c r="D9" s="4"/>
      <c r="E9" s="4"/>
      <c r="F9" s="4"/>
      <c r="G9" s="4"/>
      <c r="H9" s="4"/>
      <c r="I9" s="4"/>
    </row>
    <row r="10" spans="1:9" ht="13.5" x14ac:dyDescent="0.15">
      <c r="A10" s="4"/>
      <c r="B10" s="4"/>
      <c r="C10" s="4"/>
      <c r="D10" s="4"/>
      <c r="E10" s="4"/>
      <c r="F10" s="4"/>
      <c r="G10" s="4"/>
      <c r="H10" s="4"/>
      <c r="I10" s="4"/>
    </row>
    <row r="11" spans="1:9" ht="13.5" x14ac:dyDescent="0.15">
      <c r="A11" s="4"/>
      <c r="C11" s="4"/>
      <c r="D11" s="4"/>
      <c r="E11" s="4"/>
      <c r="F11" s="4"/>
      <c r="G11" s="4"/>
      <c r="H11" s="4"/>
      <c r="I11" s="4"/>
    </row>
    <row r="12" spans="1:9" ht="13.5" x14ac:dyDescent="0.15">
      <c r="A12" s="4"/>
      <c r="B12" s="4"/>
      <c r="C12" s="4"/>
      <c r="D12" s="4"/>
      <c r="E12" s="4"/>
      <c r="F12" s="4"/>
      <c r="G12" s="4"/>
      <c r="H12" s="4"/>
      <c r="I12" s="4"/>
    </row>
    <row r="13" spans="1:9" ht="13.5" x14ac:dyDescent="0.15">
      <c r="A13" s="4"/>
      <c r="B13" s="4"/>
      <c r="C13" s="4"/>
      <c r="D13" s="4"/>
      <c r="E13" s="4"/>
      <c r="F13" s="4"/>
      <c r="G13" s="4"/>
      <c r="H13" s="4"/>
      <c r="I13" s="4"/>
    </row>
    <row r="14" spans="1:9" ht="13.5" x14ac:dyDescent="0.15">
      <c r="A14" s="4"/>
      <c r="B14" s="4"/>
      <c r="C14" s="4"/>
      <c r="D14" s="4"/>
      <c r="E14" s="4"/>
      <c r="F14" s="4"/>
      <c r="G14" s="4"/>
      <c r="H14" s="4"/>
      <c r="I14" s="4"/>
    </row>
    <row r="15" spans="1:9" ht="13.5" x14ac:dyDescent="0.15">
      <c r="A15" s="4"/>
      <c r="B15" s="4"/>
      <c r="C15" s="4"/>
      <c r="D15" s="4"/>
      <c r="E15" s="4"/>
      <c r="F15" s="4"/>
      <c r="G15" s="4"/>
      <c r="H15" s="4"/>
      <c r="I15" s="4"/>
    </row>
    <row r="16" spans="1:9" ht="13.5" x14ac:dyDescent="0.15">
      <c r="A16" s="4"/>
      <c r="B16" s="4"/>
      <c r="C16" s="4"/>
      <c r="D16" s="4"/>
      <c r="E16" s="4"/>
      <c r="F16" s="4"/>
      <c r="G16" s="4"/>
      <c r="H16" s="4"/>
      <c r="I16" s="4"/>
    </row>
    <row r="17" spans="1:9" ht="13.5" x14ac:dyDescent="0.15">
      <c r="A17" s="4"/>
      <c r="B17" s="4"/>
      <c r="C17" s="4"/>
      <c r="D17" s="4"/>
      <c r="E17" s="4"/>
      <c r="F17" s="4"/>
      <c r="G17" s="4"/>
      <c r="H17" s="4"/>
      <c r="I17" s="4"/>
    </row>
    <row r="18" spans="1:9" ht="13.5" x14ac:dyDescent="0.15">
      <c r="A18" s="4"/>
      <c r="B18" s="4"/>
      <c r="C18" s="4"/>
      <c r="D18" s="4"/>
      <c r="E18" s="4"/>
      <c r="F18" s="4"/>
      <c r="G18" s="4"/>
      <c r="H18" s="4"/>
      <c r="I18" s="4"/>
    </row>
    <row r="19" spans="1:9" ht="13.5" x14ac:dyDescent="0.15">
      <c r="A19" s="4"/>
      <c r="B19" s="4"/>
      <c r="C19" s="4"/>
      <c r="D19" s="4"/>
      <c r="E19" s="4"/>
      <c r="F19" s="4"/>
      <c r="G19" s="4"/>
      <c r="H19" s="4"/>
      <c r="I19" s="4"/>
    </row>
    <row r="20" spans="1:9" ht="13.5" x14ac:dyDescent="0.15">
      <c r="A20" s="4"/>
      <c r="B20" s="4"/>
      <c r="C20" s="4"/>
      <c r="D20" s="4"/>
      <c r="E20" s="4"/>
      <c r="F20" s="4"/>
      <c r="G20" s="4"/>
      <c r="H20" s="4"/>
      <c r="I20" s="4"/>
    </row>
    <row r="21" spans="1:9" ht="13.5" x14ac:dyDescent="0.15">
      <c r="A21" s="4"/>
      <c r="B21" s="4"/>
      <c r="C21" s="4"/>
      <c r="D21" s="4"/>
      <c r="E21" s="4"/>
      <c r="F21" s="4"/>
      <c r="G21" s="4"/>
      <c r="H21" s="4"/>
      <c r="I21" s="4"/>
    </row>
    <row r="22" spans="1:9" ht="13.5" x14ac:dyDescent="0.15">
      <c r="A22" s="4"/>
      <c r="B22" s="4"/>
      <c r="C22" s="4"/>
      <c r="D22" s="4"/>
      <c r="E22" s="4"/>
      <c r="F22" s="4"/>
      <c r="G22" s="4"/>
      <c r="H22" s="4"/>
      <c r="I22" s="4"/>
    </row>
    <row r="23" spans="1:9" ht="13.5" x14ac:dyDescent="0.15">
      <c r="A23" s="4"/>
      <c r="B23" s="4"/>
      <c r="C23" s="4"/>
      <c r="D23" s="4"/>
      <c r="E23" s="4"/>
      <c r="F23" s="4"/>
      <c r="G23" s="4"/>
      <c r="H23" s="4"/>
      <c r="I23" s="4"/>
    </row>
    <row r="24" spans="1:9" ht="13.5" x14ac:dyDescent="0.15">
      <c r="A24" s="4"/>
      <c r="B24" s="4"/>
      <c r="C24" s="4"/>
      <c r="D24" s="4"/>
      <c r="E24" s="4"/>
      <c r="F24" s="4"/>
      <c r="G24" s="4"/>
      <c r="H24" s="4"/>
      <c r="I24" s="4"/>
    </row>
    <row r="25" spans="1:9" ht="13.5" x14ac:dyDescent="0.15">
      <c r="A25" s="4"/>
      <c r="B25" s="25"/>
      <c r="C25" s="4"/>
      <c r="D25" s="4"/>
      <c r="E25" s="4"/>
      <c r="F25" s="4"/>
      <c r="G25" s="4"/>
      <c r="H25" s="4"/>
      <c r="I25" s="4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33"/>
  <sheetViews>
    <sheetView showZeros="0" tabSelected="1" view="pageBreakPreview" zoomScaleNormal="100" zoomScaleSheetLayoutView="100" zoomScalePageLayoutView="85" workbookViewId="0">
      <selection activeCell="B4" sqref="B4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3" width="13.33203125" style="1" customWidth="1"/>
    <col min="14" max="14" width="6.6640625" style="1" customWidth="1"/>
    <col min="15" max="15" width="8.33203125" style="1" customWidth="1"/>
    <col min="16" max="16" width="6.6640625" style="1" customWidth="1"/>
    <col min="17" max="17" width="21.6640625" style="1" customWidth="1"/>
    <col min="18" max="18" width="20" style="1" customWidth="1"/>
    <col min="19" max="19" width="21.6640625" style="1" customWidth="1"/>
    <col min="20" max="20" width="20" style="1" customWidth="1"/>
    <col min="21" max="21" width="26.6640625" style="1" customWidth="1"/>
    <col min="22" max="22" width="5.5" style="1" customWidth="1"/>
    <col min="23" max="25" width="4.5" style="1" customWidth="1"/>
    <col min="26" max="16384" width="3.5" style="1"/>
  </cols>
  <sheetData>
    <row r="1" spans="1:22" ht="22.5" customHeight="1" x14ac:dyDescent="0.15">
      <c r="B1" s="106" t="s">
        <v>81</v>
      </c>
      <c r="T1" s="26"/>
      <c r="U1" s="26"/>
    </row>
    <row r="2" spans="1:22" ht="22.5" customHeight="1" x14ac:dyDescent="0.15">
      <c r="B2" s="45" t="s">
        <v>45</v>
      </c>
      <c r="C2" s="45" t="s">
        <v>48</v>
      </c>
      <c r="S2" s="67"/>
      <c r="T2" s="68" t="s">
        <v>46</v>
      </c>
      <c r="U2" s="105">
        <v>10001</v>
      </c>
      <c r="V2" s="67"/>
    </row>
    <row r="3" spans="1:22" ht="22.5" customHeight="1" x14ac:dyDescent="0.15">
      <c r="B3" s="2"/>
      <c r="C3" s="2"/>
      <c r="D3" s="129" t="s">
        <v>83</v>
      </c>
      <c r="E3" s="129"/>
      <c r="F3" s="46" t="s">
        <v>78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4"/>
      <c r="U5" s="54"/>
      <c r="V5" s="2"/>
    </row>
    <row r="6" spans="1:22" ht="22.5" customHeight="1" x14ac:dyDescent="0.15">
      <c r="B6" s="21" t="s">
        <v>36</v>
      </c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15">
      <c r="A7" s="28"/>
      <c r="B7" s="130" t="s">
        <v>29</v>
      </c>
      <c r="C7" s="131"/>
      <c r="D7" s="134" t="s">
        <v>13</v>
      </c>
      <c r="E7" s="135"/>
      <c r="F7" s="135"/>
      <c r="G7" s="135"/>
      <c r="H7" s="135" t="s">
        <v>14</v>
      </c>
      <c r="I7" s="135"/>
      <c r="J7" s="135"/>
      <c r="K7" s="135"/>
      <c r="L7" s="70" t="s">
        <v>19</v>
      </c>
      <c r="M7" s="70" t="s">
        <v>23</v>
      </c>
      <c r="N7" s="136" t="s">
        <v>70</v>
      </c>
      <c r="O7" s="137"/>
      <c r="P7" s="137"/>
      <c r="Q7" s="138" t="s">
        <v>49</v>
      </c>
      <c r="R7" s="159" t="s">
        <v>18</v>
      </c>
      <c r="S7" s="135" t="s">
        <v>9</v>
      </c>
      <c r="T7" s="135"/>
      <c r="U7" s="135"/>
    </row>
    <row r="8" spans="1:22" s="4" customFormat="1" ht="19.5" customHeight="1" x14ac:dyDescent="0.15">
      <c r="A8" s="27"/>
      <c r="B8" s="132"/>
      <c r="C8" s="133"/>
      <c r="D8" s="134" t="s">
        <v>12</v>
      </c>
      <c r="E8" s="135"/>
      <c r="F8" s="135" t="s">
        <v>15</v>
      </c>
      <c r="G8" s="135"/>
      <c r="H8" s="135" t="s">
        <v>12</v>
      </c>
      <c r="I8" s="135"/>
      <c r="J8" s="135" t="s">
        <v>15</v>
      </c>
      <c r="K8" s="135"/>
      <c r="L8" s="42" t="s">
        <v>17</v>
      </c>
      <c r="M8" s="42" t="s">
        <v>17</v>
      </c>
      <c r="N8" s="137"/>
      <c r="O8" s="137"/>
      <c r="P8" s="137"/>
      <c r="Q8" s="139"/>
      <c r="R8" s="160"/>
      <c r="S8" s="69" t="s">
        <v>16</v>
      </c>
      <c r="T8" s="135" t="s">
        <v>11</v>
      </c>
      <c r="U8" s="135"/>
    </row>
    <row r="9" spans="1:22" s="4" customFormat="1" ht="19.5" customHeight="1" x14ac:dyDescent="0.15">
      <c r="A9" s="27"/>
      <c r="B9" s="123" t="s">
        <v>1</v>
      </c>
      <c r="C9" s="124"/>
      <c r="D9" s="112">
        <v>44287</v>
      </c>
      <c r="E9" s="113"/>
      <c r="F9" s="107">
        <v>856</v>
      </c>
      <c r="G9" s="108"/>
      <c r="H9" s="114">
        <v>44651</v>
      </c>
      <c r="I9" s="113"/>
      <c r="J9" s="107">
        <v>3424</v>
      </c>
      <c r="K9" s="108"/>
      <c r="L9" s="47">
        <v>10</v>
      </c>
      <c r="M9" s="48">
        <f>H9-D9-L9</f>
        <v>354</v>
      </c>
      <c r="N9" s="145">
        <f>IF(M9&lt;&gt;0,(J9-F9)*(H9-D9)/M9,0)</f>
        <v>2640.5423728813557</v>
      </c>
      <c r="O9" s="146"/>
      <c r="P9" s="147"/>
      <c r="Q9" s="101">
        <f>IF(N9="×","×",N9*0.512)</f>
        <v>1351.9576949152543</v>
      </c>
      <c r="R9" s="49"/>
      <c r="S9" s="75"/>
      <c r="T9" s="153"/>
      <c r="U9" s="154"/>
      <c r="V9" s="6"/>
    </row>
    <row r="10" spans="1:22" s="4" customFormat="1" ht="19.5" customHeight="1" x14ac:dyDescent="0.15">
      <c r="A10" s="27"/>
      <c r="B10" s="123" t="s">
        <v>2</v>
      </c>
      <c r="C10" s="124"/>
      <c r="D10" s="112">
        <v>44287</v>
      </c>
      <c r="E10" s="113"/>
      <c r="F10" s="107">
        <v>120</v>
      </c>
      <c r="G10" s="108"/>
      <c r="H10" s="114">
        <v>44651</v>
      </c>
      <c r="I10" s="113"/>
      <c r="J10" s="107">
        <v>480</v>
      </c>
      <c r="K10" s="108"/>
      <c r="L10" s="51">
        <v>0</v>
      </c>
      <c r="M10" s="35">
        <f t="shared" ref="M10:M27" si="0">H10-D10-L10</f>
        <v>364</v>
      </c>
      <c r="N10" s="109">
        <f>IF(M10&lt;&gt;0,(J10-F10)*(H10-D10)/M10,0)</f>
        <v>360</v>
      </c>
      <c r="O10" s="110"/>
      <c r="P10" s="111"/>
      <c r="Q10" s="99">
        <f t="shared" ref="Q10:Q14" si="1">IF(N10="×","×",N10*0.512)</f>
        <v>184.32</v>
      </c>
      <c r="R10" s="52"/>
      <c r="S10" s="53"/>
      <c r="T10" s="155"/>
      <c r="U10" s="156"/>
      <c r="V10" s="6"/>
    </row>
    <row r="11" spans="1:22" s="4" customFormat="1" ht="19.5" customHeight="1" x14ac:dyDescent="0.15">
      <c r="A11" s="27"/>
      <c r="B11" s="123" t="s">
        <v>3</v>
      </c>
      <c r="C11" s="124"/>
      <c r="D11" s="112">
        <v>44287</v>
      </c>
      <c r="E11" s="113"/>
      <c r="F11" s="107">
        <v>100</v>
      </c>
      <c r="G11" s="108"/>
      <c r="H11" s="114">
        <v>44651</v>
      </c>
      <c r="I11" s="113"/>
      <c r="J11" s="107">
        <v>400</v>
      </c>
      <c r="K11" s="108"/>
      <c r="L11" s="51">
        <v>30</v>
      </c>
      <c r="M11" s="35">
        <f t="shared" si="0"/>
        <v>334</v>
      </c>
      <c r="N11" s="109">
        <f t="shared" ref="N11:N14" si="2">IF(M11&lt;&gt;0,(J11-F11)*(H11-D11)/M11,0)</f>
        <v>326.94610778443115</v>
      </c>
      <c r="O11" s="110"/>
      <c r="P11" s="111"/>
      <c r="Q11" s="99">
        <f t="shared" si="1"/>
        <v>167.39640718562876</v>
      </c>
      <c r="R11" s="52"/>
      <c r="S11" s="53"/>
      <c r="T11" s="155"/>
      <c r="U11" s="156"/>
      <c r="V11" s="6"/>
    </row>
    <row r="12" spans="1:22" s="4" customFormat="1" ht="19.5" customHeight="1" x14ac:dyDescent="0.15">
      <c r="A12" s="27"/>
      <c r="B12" s="123" t="s">
        <v>4</v>
      </c>
      <c r="C12" s="124"/>
      <c r="D12" s="112">
        <v>44287</v>
      </c>
      <c r="E12" s="113"/>
      <c r="F12" s="107">
        <v>136</v>
      </c>
      <c r="G12" s="108"/>
      <c r="H12" s="114">
        <v>44651</v>
      </c>
      <c r="I12" s="113"/>
      <c r="J12" s="107">
        <v>350</v>
      </c>
      <c r="K12" s="108"/>
      <c r="L12" s="51">
        <v>0</v>
      </c>
      <c r="M12" s="35">
        <f t="shared" si="0"/>
        <v>364</v>
      </c>
      <c r="N12" s="109">
        <f t="shared" si="2"/>
        <v>214</v>
      </c>
      <c r="O12" s="110"/>
      <c r="P12" s="111"/>
      <c r="Q12" s="99">
        <f t="shared" si="1"/>
        <v>109.568</v>
      </c>
      <c r="R12" s="52"/>
      <c r="S12" s="53"/>
      <c r="T12" s="155"/>
      <c r="U12" s="156"/>
      <c r="V12" s="6"/>
    </row>
    <row r="13" spans="1:22" s="4" customFormat="1" ht="19.5" customHeight="1" x14ac:dyDescent="0.15">
      <c r="A13" s="27"/>
      <c r="B13" s="123" t="s">
        <v>5</v>
      </c>
      <c r="C13" s="124"/>
      <c r="D13" s="112">
        <v>44287</v>
      </c>
      <c r="E13" s="113"/>
      <c r="F13" s="107">
        <v>215</v>
      </c>
      <c r="G13" s="108"/>
      <c r="H13" s="114">
        <v>44651</v>
      </c>
      <c r="I13" s="113"/>
      <c r="J13" s="107">
        <v>600</v>
      </c>
      <c r="K13" s="108"/>
      <c r="L13" s="51">
        <v>0</v>
      </c>
      <c r="M13" s="35">
        <f t="shared" si="0"/>
        <v>364</v>
      </c>
      <c r="N13" s="109">
        <f t="shared" si="2"/>
        <v>385</v>
      </c>
      <c r="O13" s="110"/>
      <c r="P13" s="111"/>
      <c r="Q13" s="99">
        <f t="shared" si="1"/>
        <v>197.12</v>
      </c>
      <c r="R13" s="52"/>
      <c r="S13" s="53"/>
      <c r="T13" s="155"/>
      <c r="U13" s="156"/>
      <c r="V13" s="6"/>
    </row>
    <row r="14" spans="1:22" s="4" customFormat="1" ht="19.5" customHeight="1" x14ac:dyDescent="0.15">
      <c r="A14" s="27"/>
      <c r="B14" s="123" t="s">
        <v>6</v>
      </c>
      <c r="C14" s="124"/>
      <c r="D14" s="112">
        <v>44287</v>
      </c>
      <c r="E14" s="113"/>
      <c r="F14" s="107">
        <v>50</v>
      </c>
      <c r="G14" s="108"/>
      <c r="H14" s="114">
        <v>44651</v>
      </c>
      <c r="I14" s="113"/>
      <c r="J14" s="107">
        <v>200</v>
      </c>
      <c r="K14" s="108"/>
      <c r="L14" s="51">
        <v>35</v>
      </c>
      <c r="M14" s="35">
        <f t="shared" si="0"/>
        <v>329</v>
      </c>
      <c r="N14" s="109">
        <f t="shared" si="2"/>
        <v>165.95744680851064</v>
      </c>
      <c r="O14" s="110"/>
      <c r="P14" s="111"/>
      <c r="Q14" s="99">
        <f t="shared" si="1"/>
        <v>84.970212765957456</v>
      </c>
      <c r="R14" s="52"/>
      <c r="S14" s="53"/>
      <c r="T14" s="155"/>
      <c r="U14" s="156"/>
      <c r="V14" s="6"/>
    </row>
    <row r="15" spans="1:22" s="4" customFormat="1" ht="19.5" customHeight="1" x14ac:dyDescent="0.15">
      <c r="A15" s="27"/>
      <c r="B15" s="123" t="s">
        <v>41</v>
      </c>
      <c r="C15" s="124"/>
      <c r="D15" s="112"/>
      <c r="E15" s="113"/>
      <c r="F15" s="107"/>
      <c r="G15" s="108"/>
      <c r="H15" s="114"/>
      <c r="I15" s="113"/>
      <c r="J15" s="107"/>
      <c r="K15" s="108"/>
      <c r="L15" s="51"/>
      <c r="M15" s="35">
        <f t="shared" si="0"/>
        <v>0</v>
      </c>
      <c r="N15" s="109">
        <f>IF(M15&lt;&gt;0,(J15-F15)*(H15-D15)/M15,0)</f>
        <v>0</v>
      </c>
      <c r="O15" s="110"/>
      <c r="P15" s="111"/>
      <c r="Q15" s="99">
        <f t="shared" ref="Q15:Q27" si="3">IF(N15="×","×",N15*0.587)</f>
        <v>0</v>
      </c>
      <c r="R15" s="52" t="s">
        <v>20</v>
      </c>
      <c r="S15" s="53" t="s">
        <v>21</v>
      </c>
      <c r="T15" s="155"/>
      <c r="U15" s="156"/>
      <c r="V15" s="6"/>
    </row>
    <row r="16" spans="1:22" s="4" customFormat="1" ht="19.5" customHeight="1" x14ac:dyDescent="0.15">
      <c r="A16" s="27"/>
      <c r="B16" s="123" t="s">
        <v>7</v>
      </c>
      <c r="C16" s="124"/>
      <c r="D16" s="112"/>
      <c r="E16" s="113"/>
      <c r="F16" s="107"/>
      <c r="G16" s="108"/>
      <c r="H16" s="114"/>
      <c r="I16" s="113"/>
      <c r="J16" s="107"/>
      <c r="K16" s="108"/>
      <c r="L16" s="51"/>
      <c r="M16" s="35">
        <f t="shared" si="0"/>
        <v>0</v>
      </c>
      <c r="N16" s="109">
        <f>IF(M16&lt;&gt;0,(J16-F16)*(H16-D16)/M16,0)</f>
        <v>0</v>
      </c>
      <c r="O16" s="110"/>
      <c r="P16" s="111"/>
      <c r="Q16" s="99">
        <f t="shared" si="3"/>
        <v>0</v>
      </c>
      <c r="R16" s="52" t="s">
        <v>20</v>
      </c>
      <c r="S16" s="53" t="s">
        <v>10</v>
      </c>
      <c r="T16" s="155" t="s">
        <v>22</v>
      </c>
      <c r="U16" s="156"/>
      <c r="V16" s="6"/>
    </row>
    <row r="17" spans="1:22" s="4" customFormat="1" ht="19.5" customHeight="1" x14ac:dyDescent="0.15">
      <c r="A17" s="27"/>
      <c r="B17" s="127"/>
      <c r="C17" s="128"/>
      <c r="D17" s="112"/>
      <c r="E17" s="113"/>
      <c r="F17" s="107"/>
      <c r="G17" s="108"/>
      <c r="H17" s="114"/>
      <c r="I17" s="113"/>
      <c r="J17" s="107"/>
      <c r="K17" s="108"/>
      <c r="L17" s="51"/>
      <c r="M17" s="35">
        <f t="shared" si="0"/>
        <v>0</v>
      </c>
      <c r="N17" s="109">
        <f>IF(M17&lt;&gt;0,(J17-F17)*(H17-D17)/M17,0)</f>
        <v>0</v>
      </c>
      <c r="O17" s="110"/>
      <c r="P17" s="111"/>
      <c r="Q17" s="99">
        <f t="shared" si="3"/>
        <v>0</v>
      </c>
      <c r="R17" s="52"/>
      <c r="S17" s="53"/>
      <c r="T17" s="155"/>
      <c r="U17" s="156"/>
      <c r="V17" s="6"/>
    </row>
    <row r="18" spans="1:22" s="4" customFormat="1" ht="19.5" customHeight="1" x14ac:dyDescent="0.15">
      <c r="A18" s="27"/>
      <c r="B18" s="127"/>
      <c r="C18" s="128"/>
      <c r="D18" s="112"/>
      <c r="E18" s="113"/>
      <c r="F18" s="107"/>
      <c r="G18" s="108"/>
      <c r="H18" s="114"/>
      <c r="I18" s="113"/>
      <c r="J18" s="107"/>
      <c r="K18" s="108"/>
      <c r="L18" s="51"/>
      <c r="M18" s="35">
        <f t="shared" si="0"/>
        <v>0</v>
      </c>
      <c r="N18" s="109">
        <f t="shared" ref="N18:N27" si="4">IF(M18&lt;&gt;0,(J18-F18)*(H18-D18)/M18,0)</f>
        <v>0</v>
      </c>
      <c r="O18" s="110"/>
      <c r="P18" s="111"/>
      <c r="Q18" s="99">
        <f t="shared" si="3"/>
        <v>0</v>
      </c>
      <c r="R18" s="52"/>
      <c r="S18" s="53"/>
      <c r="T18" s="155"/>
      <c r="U18" s="156"/>
      <c r="V18" s="6"/>
    </row>
    <row r="19" spans="1:22" s="4" customFormat="1" ht="19.5" customHeight="1" x14ac:dyDescent="0.15">
      <c r="A19" s="27"/>
      <c r="B19" s="127"/>
      <c r="C19" s="128"/>
      <c r="D19" s="112"/>
      <c r="E19" s="113"/>
      <c r="F19" s="107"/>
      <c r="G19" s="108"/>
      <c r="H19" s="114"/>
      <c r="I19" s="113"/>
      <c r="J19" s="107"/>
      <c r="K19" s="108"/>
      <c r="L19" s="51"/>
      <c r="M19" s="35">
        <f t="shared" si="0"/>
        <v>0</v>
      </c>
      <c r="N19" s="109">
        <f t="shared" si="4"/>
        <v>0</v>
      </c>
      <c r="O19" s="110"/>
      <c r="P19" s="111"/>
      <c r="Q19" s="99">
        <f t="shared" si="3"/>
        <v>0</v>
      </c>
      <c r="R19" s="52"/>
      <c r="S19" s="53"/>
      <c r="T19" s="155"/>
      <c r="U19" s="156"/>
      <c r="V19" s="6"/>
    </row>
    <row r="20" spans="1:22" s="4" customFormat="1" ht="19.5" customHeight="1" x14ac:dyDescent="0.15">
      <c r="A20" s="27"/>
      <c r="B20" s="127"/>
      <c r="C20" s="128"/>
      <c r="D20" s="112"/>
      <c r="E20" s="113"/>
      <c r="F20" s="107"/>
      <c r="G20" s="108"/>
      <c r="H20" s="114"/>
      <c r="I20" s="113"/>
      <c r="J20" s="107"/>
      <c r="K20" s="108"/>
      <c r="L20" s="51"/>
      <c r="M20" s="35">
        <f t="shared" si="0"/>
        <v>0</v>
      </c>
      <c r="N20" s="109">
        <f t="shared" si="4"/>
        <v>0</v>
      </c>
      <c r="O20" s="110"/>
      <c r="P20" s="111"/>
      <c r="Q20" s="99">
        <f t="shared" si="3"/>
        <v>0</v>
      </c>
      <c r="R20" s="52"/>
      <c r="S20" s="53"/>
      <c r="T20" s="155"/>
      <c r="U20" s="156"/>
      <c r="V20" s="6"/>
    </row>
    <row r="21" spans="1:22" s="4" customFormat="1" ht="19.5" customHeight="1" x14ac:dyDescent="0.15">
      <c r="A21" s="27"/>
      <c r="B21" s="127"/>
      <c r="C21" s="128"/>
      <c r="D21" s="112"/>
      <c r="E21" s="113"/>
      <c r="F21" s="107"/>
      <c r="G21" s="108"/>
      <c r="H21" s="114"/>
      <c r="I21" s="113"/>
      <c r="J21" s="107"/>
      <c r="K21" s="108"/>
      <c r="L21" s="51"/>
      <c r="M21" s="35">
        <f t="shared" si="0"/>
        <v>0</v>
      </c>
      <c r="N21" s="109">
        <f t="shared" si="4"/>
        <v>0</v>
      </c>
      <c r="O21" s="110"/>
      <c r="P21" s="111"/>
      <c r="Q21" s="99">
        <f t="shared" si="3"/>
        <v>0</v>
      </c>
      <c r="R21" s="52"/>
      <c r="S21" s="53"/>
      <c r="T21" s="155"/>
      <c r="U21" s="156"/>
      <c r="V21" s="6"/>
    </row>
    <row r="22" spans="1:22" s="4" customFormat="1" ht="19.5" customHeight="1" x14ac:dyDescent="0.15">
      <c r="A22" s="27"/>
      <c r="B22" s="127"/>
      <c r="C22" s="128"/>
      <c r="D22" s="112"/>
      <c r="E22" s="113"/>
      <c r="F22" s="107"/>
      <c r="G22" s="108"/>
      <c r="H22" s="114"/>
      <c r="I22" s="113"/>
      <c r="J22" s="107"/>
      <c r="K22" s="108"/>
      <c r="L22" s="51"/>
      <c r="M22" s="35">
        <f t="shared" si="0"/>
        <v>0</v>
      </c>
      <c r="N22" s="109">
        <f t="shared" si="4"/>
        <v>0</v>
      </c>
      <c r="O22" s="110"/>
      <c r="P22" s="111"/>
      <c r="Q22" s="99">
        <f t="shared" si="3"/>
        <v>0</v>
      </c>
      <c r="R22" s="52"/>
      <c r="S22" s="53"/>
      <c r="T22" s="155"/>
      <c r="U22" s="156"/>
      <c r="V22" s="6"/>
    </row>
    <row r="23" spans="1:22" s="4" customFormat="1" ht="19.5" customHeight="1" x14ac:dyDescent="0.15">
      <c r="A23" s="27"/>
      <c r="B23" s="127"/>
      <c r="C23" s="128"/>
      <c r="D23" s="112"/>
      <c r="E23" s="113"/>
      <c r="F23" s="107"/>
      <c r="G23" s="108"/>
      <c r="H23" s="114"/>
      <c r="I23" s="113"/>
      <c r="J23" s="107"/>
      <c r="K23" s="108"/>
      <c r="L23" s="51"/>
      <c r="M23" s="35">
        <f t="shared" si="0"/>
        <v>0</v>
      </c>
      <c r="N23" s="109">
        <f t="shared" si="4"/>
        <v>0</v>
      </c>
      <c r="O23" s="110"/>
      <c r="P23" s="111"/>
      <c r="Q23" s="99">
        <f t="shared" si="3"/>
        <v>0</v>
      </c>
      <c r="R23" s="52"/>
      <c r="S23" s="53"/>
      <c r="T23" s="155"/>
      <c r="U23" s="156"/>
      <c r="V23" s="6"/>
    </row>
    <row r="24" spans="1:22" s="4" customFormat="1" ht="19.5" customHeight="1" x14ac:dyDescent="0.15">
      <c r="A24" s="27"/>
      <c r="B24" s="127"/>
      <c r="C24" s="128"/>
      <c r="D24" s="112"/>
      <c r="E24" s="113"/>
      <c r="F24" s="107"/>
      <c r="G24" s="108"/>
      <c r="H24" s="114"/>
      <c r="I24" s="113"/>
      <c r="J24" s="107"/>
      <c r="K24" s="108"/>
      <c r="L24" s="51"/>
      <c r="M24" s="35">
        <f t="shared" si="0"/>
        <v>0</v>
      </c>
      <c r="N24" s="109">
        <f t="shared" si="4"/>
        <v>0</v>
      </c>
      <c r="O24" s="110"/>
      <c r="P24" s="111"/>
      <c r="Q24" s="99">
        <f t="shared" si="3"/>
        <v>0</v>
      </c>
      <c r="R24" s="52"/>
      <c r="S24" s="53"/>
      <c r="T24" s="155"/>
      <c r="U24" s="156"/>
      <c r="V24" s="6"/>
    </row>
    <row r="25" spans="1:22" s="4" customFormat="1" ht="19.5" customHeight="1" x14ac:dyDescent="0.15">
      <c r="A25" s="27"/>
      <c r="B25" s="127"/>
      <c r="C25" s="128"/>
      <c r="D25" s="148"/>
      <c r="E25" s="149"/>
      <c r="F25" s="150"/>
      <c r="G25" s="151"/>
      <c r="H25" s="152"/>
      <c r="I25" s="149"/>
      <c r="J25" s="150"/>
      <c r="K25" s="151"/>
      <c r="L25" s="51"/>
      <c r="M25" s="35">
        <f t="shared" ref="M25" si="5">H25-D25-L25</f>
        <v>0</v>
      </c>
      <c r="N25" s="109">
        <f t="shared" ref="N25" si="6">IF(M25&lt;&gt;0,(J25-F25)*(H25-D25)/M25,0)</f>
        <v>0</v>
      </c>
      <c r="O25" s="110"/>
      <c r="P25" s="111"/>
      <c r="Q25" s="99">
        <f t="shared" ref="Q25" si="7">IF(N25="×","×",N25*0.587)</f>
        <v>0</v>
      </c>
      <c r="R25" s="52"/>
      <c r="S25" s="53"/>
      <c r="T25" s="155"/>
      <c r="U25" s="156"/>
      <c r="V25" s="6"/>
    </row>
    <row r="26" spans="1:22" s="4" customFormat="1" ht="19.5" customHeight="1" x14ac:dyDescent="0.15">
      <c r="A26" s="27"/>
      <c r="B26" s="123"/>
      <c r="C26" s="124"/>
      <c r="D26" s="112"/>
      <c r="E26" s="113"/>
      <c r="F26" s="107"/>
      <c r="G26" s="108"/>
      <c r="H26" s="114"/>
      <c r="I26" s="113"/>
      <c r="J26" s="107"/>
      <c r="K26" s="108"/>
      <c r="L26" s="51"/>
      <c r="M26" s="35">
        <f t="shared" si="0"/>
        <v>0</v>
      </c>
      <c r="N26" s="109">
        <f t="shared" si="4"/>
        <v>0</v>
      </c>
      <c r="O26" s="110"/>
      <c r="P26" s="111"/>
      <c r="Q26" s="99">
        <f t="shared" si="3"/>
        <v>0</v>
      </c>
      <c r="R26" s="52"/>
      <c r="S26" s="53"/>
      <c r="T26" s="155"/>
      <c r="U26" s="156"/>
      <c r="V26" s="6"/>
    </row>
    <row r="27" spans="1:22" s="4" customFormat="1" ht="19.5" customHeight="1" x14ac:dyDescent="0.15">
      <c r="A27" s="27"/>
      <c r="B27" s="123"/>
      <c r="C27" s="124"/>
      <c r="D27" s="112"/>
      <c r="E27" s="113"/>
      <c r="F27" s="107"/>
      <c r="G27" s="108"/>
      <c r="H27" s="114"/>
      <c r="I27" s="113"/>
      <c r="J27" s="107"/>
      <c r="K27" s="108"/>
      <c r="L27" s="51"/>
      <c r="M27" s="35">
        <f t="shared" si="0"/>
        <v>0</v>
      </c>
      <c r="N27" s="109">
        <f t="shared" si="4"/>
        <v>0</v>
      </c>
      <c r="O27" s="110"/>
      <c r="P27" s="111"/>
      <c r="Q27" s="99">
        <f t="shared" si="3"/>
        <v>0</v>
      </c>
      <c r="R27" s="52"/>
      <c r="S27" s="53"/>
      <c r="T27" s="155"/>
      <c r="U27" s="156"/>
      <c r="V27" s="6"/>
    </row>
    <row r="28" spans="1:22" s="4" customFormat="1" ht="19.5" customHeight="1" x14ac:dyDescent="0.15">
      <c r="A28" s="27"/>
      <c r="B28" s="123"/>
      <c r="C28" s="124"/>
      <c r="D28" s="112"/>
      <c r="E28" s="113"/>
      <c r="F28" s="107"/>
      <c r="G28" s="108"/>
      <c r="H28" s="114"/>
      <c r="I28" s="113"/>
      <c r="J28" s="107"/>
      <c r="K28" s="108"/>
      <c r="L28" s="51"/>
      <c r="M28" s="35">
        <f t="shared" ref="M28:M32" si="8">H28-D28-L28</f>
        <v>0</v>
      </c>
      <c r="N28" s="109">
        <f t="shared" ref="N28:N32" si="9">IF(M28&lt;&gt;0,(J28-F28)*(H28-D28)/M28,0)</f>
        <v>0</v>
      </c>
      <c r="O28" s="110"/>
      <c r="P28" s="111"/>
      <c r="Q28" s="99">
        <f t="shared" ref="Q28:Q32" si="10">IF(N28="×","×",N28*0.587)</f>
        <v>0</v>
      </c>
      <c r="R28" s="52"/>
      <c r="S28" s="53"/>
      <c r="T28" s="155"/>
      <c r="U28" s="156"/>
      <c r="V28" s="6"/>
    </row>
    <row r="29" spans="1:22" s="4" customFormat="1" ht="19.5" customHeight="1" x14ac:dyDescent="0.15">
      <c r="A29" s="27"/>
      <c r="B29" s="123"/>
      <c r="C29" s="124"/>
      <c r="D29" s="112"/>
      <c r="E29" s="113"/>
      <c r="F29" s="107"/>
      <c r="G29" s="108"/>
      <c r="H29" s="114"/>
      <c r="I29" s="113"/>
      <c r="J29" s="107"/>
      <c r="K29" s="108"/>
      <c r="L29" s="51"/>
      <c r="M29" s="35">
        <f t="shared" si="8"/>
        <v>0</v>
      </c>
      <c r="N29" s="109">
        <f t="shared" si="9"/>
        <v>0</v>
      </c>
      <c r="O29" s="110"/>
      <c r="P29" s="111"/>
      <c r="Q29" s="99">
        <f t="shared" si="10"/>
        <v>0</v>
      </c>
      <c r="R29" s="52"/>
      <c r="S29" s="53"/>
      <c r="T29" s="155"/>
      <c r="U29" s="156"/>
      <c r="V29" s="6"/>
    </row>
    <row r="30" spans="1:22" s="4" customFormat="1" ht="19.5" customHeight="1" x14ac:dyDescent="0.15">
      <c r="A30" s="27"/>
      <c r="B30" s="123"/>
      <c r="C30" s="124"/>
      <c r="D30" s="112"/>
      <c r="E30" s="113"/>
      <c r="F30" s="107"/>
      <c r="G30" s="108"/>
      <c r="H30" s="114"/>
      <c r="I30" s="113"/>
      <c r="J30" s="107"/>
      <c r="K30" s="108"/>
      <c r="L30" s="51"/>
      <c r="M30" s="35">
        <f t="shared" si="8"/>
        <v>0</v>
      </c>
      <c r="N30" s="109">
        <f t="shared" si="9"/>
        <v>0</v>
      </c>
      <c r="O30" s="110"/>
      <c r="P30" s="111"/>
      <c r="Q30" s="99">
        <f t="shared" si="10"/>
        <v>0</v>
      </c>
      <c r="R30" s="52"/>
      <c r="S30" s="53"/>
      <c r="T30" s="155"/>
      <c r="U30" s="156"/>
      <c r="V30" s="6"/>
    </row>
    <row r="31" spans="1:22" s="4" customFormat="1" ht="19.5" customHeight="1" x14ac:dyDescent="0.15">
      <c r="A31" s="27"/>
      <c r="B31" s="123"/>
      <c r="C31" s="124"/>
      <c r="D31" s="112"/>
      <c r="E31" s="113"/>
      <c r="F31" s="107"/>
      <c r="G31" s="108"/>
      <c r="H31" s="114"/>
      <c r="I31" s="113"/>
      <c r="J31" s="107"/>
      <c r="K31" s="108"/>
      <c r="L31" s="51"/>
      <c r="M31" s="35">
        <f t="shared" si="8"/>
        <v>0</v>
      </c>
      <c r="N31" s="109">
        <f t="shared" si="9"/>
        <v>0</v>
      </c>
      <c r="O31" s="110"/>
      <c r="P31" s="111"/>
      <c r="Q31" s="99">
        <f t="shared" si="10"/>
        <v>0</v>
      </c>
      <c r="R31" s="52"/>
      <c r="S31" s="53"/>
      <c r="T31" s="155"/>
      <c r="U31" s="156"/>
      <c r="V31" s="6"/>
    </row>
    <row r="32" spans="1:22" s="4" customFormat="1" ht="19.5" customHeight="1" x14ac:dyDescent="0.15">
      <c r="A32" s="27"/>
      <c r="B32" s="125"/>
      <c r="C32" s="126"/>
      <c r="D32" s="115"/>
      <c r="E32" s="116"/>
      <c r="F32" s="117"/>
      <c r="G32" s="118"/>
      <c r="H32" s="119"/>
      <c r="I32" s="116"/>
      <c r="J32" s="117"/>
      <c r="K32" s="118"/>
      <c r="L32" s="71"/>
      <c r="M32" s="72">
        <f t="shared" si="8"/>
        <v>0</v>
      </c>
      <c r="N32" s="120">
        <f t="shared" si="9"/>
        <v>0</v>
      </c>
      <c r="O32" s="121"/>
      <c r="P32" s="122"/>
      <c r="Q32" s="59">
        <f t="shared" si="10"/>
        <v>0</v>
      </c>
      <c r="R32" s="73"/>
      <c r="S32" s="74"/>
      <c r="T32" s="157"/>
      <c r="U32" s="158"/>
      <c r="V32" s="6"/>
    </row>
    <row r="33" ht="19.5" customHeight="1" x14ac:dyDescent="0.15"/>
  </sheetData>
  <mergeCells count="181">
    <mergeCell ref="T25:U25"/>
    <mergeCell ref="T26:U26"/>
    <mergeCell ref="T27:U27"/>
    <mergeCell ref="T28:U28"/>
    <mergeCell ref="T29:U29"/>
    <mergeCell ref="T30:U30"/>
    <mergeCell ref="T31:U31"/>
    <mergeCell ref="T32:U32"/>
    <mergeCell ref="T16:U16"/>
    <mergeCell ref="T17:U17"/>
    <mergeCell ref="T18:U18"/>
    <mergeCell ref="T19:U19"/>
    <mergeCell ref="T20:U20"/>
    <mergeCell ref="T21:U21"/>
    <mergeCell ref="T22:U22"/>
    <mergeCell ref="T23:U23"/>
    <mergeCell ref="T24:U24"/>
    <mergeCell ref="T9:U9"/>
    <mergeCell ref="T10:U10"/>
    <mergeCell ref="T11:U11"/>
    <mergeCell ref="S7:U7"/>
    <mergeCell ref="T8:U8"/>
    <mergeCell ref="T12:U12"/>
    <mergeCell ref="T13:U13"/>
    <mergeCell ref="T14:U14"/>
    <mergeCell ref="T15:U15"/>
    <mergeCell ref="D3:E3"/>
    <mergeCell ref="B7:C8"/>
    <mergeCell ref="D7:G7"/>
    <mergeCell ref="H7:K7"/>
    <mergeCell ref="N25:P25"/>
    <mergeCell ref="N7:P8"/>
    <mergeCell ref="Q7:Q8"/>
    <mergeCell ref="B13:C13"/>
    <mergeCell ref="D13:E13"/>
    <mergeCell ref="F13:G13"/>
    <mergeCell ref="H13:I13"/>
    <mergeCell ref="J13:K13"/>
    <mergeCell ref="N13:P13"/>
    <mergeCell ref="B12:C12"/>
    <mergeCell ref="D12:E12"/>
    <mergeCell ref="F12:G12"/>
    <mergeCell ref="H12:I12"/>
    <mergeCell ref="J12:K12"/>
    <mergeCell ref="N12:P12"/>
    <mergeCell ref="B15:C15"/>
    <mergeCell ref="D15:E15"/>
    <mergeCell ref="F15:G15"/>
    <mergeCell ref="D25:E25"/>
    <mergeCell ref="F25:G25"/>
    <mergeCell ref="R7:R8"/>
    <mergeCell ref="D8:E8"/>
    <mergeCell ref="B11:C11"/>
    <mergeCell ref="D11:E11"/>
    <mergeCell ref="F11:G11"/>
    <mergeCell ref="H11:I11"/>
    <mergeCell ref="J11:K11"/>
    <mergeCell ref="N11:P11"/>
    <mergeCell ref="N9:P9"/>
    <mergeCell ref="B10:C10"/>
    <mergeCell ref="D10:E10"/>
    <mergeCell ref="F10:G10"/>
    <mergeCell ref="H10:I10"/>
    <mergeCell ref="J10:K10"/>
    <mergeCell ref="N10:P10"/>
    <mergeCell ref="F8:G8"/>
    <mergeCell ref="H8:I8"/>
    <mergeCell ref="J8:K8"/>
    <mergeCell ref="B9:C9"/>
    <mergeCell ref="D9:E9"/>
    <mergeCell ref="F9:G9"/>
    <mergeCell ref="H9:I9"/>
    <mergeCell ref="J9:K9"/>
    <mergeCell ref="H15:I15"/>
    <mergeCell ref="J15:K15"/>
    <mergeCell ref="N15:P15"/>
    <mergeCell ref="B14:C14"/>
    <mergeCell ref="D14:E14"/>
    <mergeCell ref="F14:G14"/>
    <mergeCell ref="H14:I14"/>
    <mergeCell ref="J14:K14"/>
    <mergeCell ref="N14:P14"/>
    <mergeCell ref="B17:C17"/>
    <mergeCell ref="D17:E17"/>
    <mergeCell ref="F17:G17"/>
    <mergeCell ref="H17:I17"/>
    <mergeCell ref="J17:K17"/>
    <mergeCell ref="N17:P17"/>
    <mergeCell ref="B16:C16"/>
    <mergeCell ref="D16:E16"/>
    <mergeCell ref="F16:G16"/>
    <mergeCell ref="H16:I16"/>
    <mergeCell ref="J16:K16"/>
    <mergeCell ref="N16:P16"/>
    <mergeCell ref="B19:C19"/>
    <mergeCell ref="D19:E19"/>
    <mergeCell ref="F19:G19"/>
    <mergeCell ref="H19:I19"/>
    <mergeCell ref="J19:K19"/>
    <mergeCell ref="N19:P19"/>
    <mergeCell ref="B18:C18"/>
    <mergeCell ref="D18:E18"/>
    <mergeCell ref="F18:G18"/>
    <mergeCell ref="H18:I18"/>
    <mergeCell ref="J18:K18"/>
    <mergeCell ref="N18:P18"/>
    <mergeCell ref="B21:C21"/>
    <mergeCell ref="D21:E21"/>
    <mergeCell ref="F21:G21"/>
    <mergeCell ref="H21:I21"/>
    <mergeCell ref="J21:K21"/>
    <mergeCell ref="N21:P21"/>
    <mergeCell ref="B20:C20"/>
    <mergeCell ref="D20:E20"/>
    <mergeCell ref="F20:G20"/>
    <mergeCell ref="H20:I20"/>
    <mergeCell ref="J20:K20"/>
    <mergeCell ref="N20:P20"/>
    <mergeCell ref="B23:C23"/>
    <mergeCell ref="D23:E23"/>
    <mergeCell ref="F23:G23"/>
    <mergeCell ref="H23:I23"/>
    <mergeCell ref="J23:K23"/>
    <mergeCell ref="N23:P23"/>
    <mergeCell ref="B22:C22"/>
    <mergeCell ref="D22:E22"/>
    <mergeCell ref="F22:G22"/>
    <mergeCell ref="H22:I22"/>
    <mergeCell ref="J22:K22"/>
    <mergeCell ref="N22:P22"/>
    <mergeCell ref="B26:C26"/>
    <mergeCell ref="D26:E26"/>
    <mergeCell ref="F26:G26"/>
    <mergeCell ref="H26:I26"/>
    <mergeCell ref="J26:K26"/>
    <mergeCell ref="N26:P26"/>
    <mergeCell ref="B24:C24"/>
    <mergeCell ref="D24:E24"/>
    <mergeCell ref="F24:G24"/>
    <mergeCell ref="H24:I24"/>
    <mergeCell ref="J24:K24"/>
    <mergeCell ref="N24:P24"/>
    <mergeCell ref="B25:C25"/>
    <mergeCell ref="H25:I25"/>
    <mergeCell ref="J25:K25"/>
    <mergeCell ref="B28:C28"/>
    <mergeCell ref="D28:E28"/>
    <mergeCell ref="F28:G28"/>
    <mergeCell ref="H28:I28"/>
    <mergeCell ref="J28:K28"/>
    <mergeCell ref="N28:P28"/>
    <mergeCell ref="B27:C27"/>
    <mergeCell ref="D27:E27"/>
    <mergeCell ref="F27:G27"/>
    <mergeCell ref="H27:I27"/>
    <mergeCell ref="J27:K27"/>
    <mergeCell ref="N27:P27"/>
    <mergeCell ref="B30:C30"/>
    <mergeCell ref="D30:E30"/>
    <mergeCell ref="F30:G30"/>
    <mergeCell ref="H30:I30"/>
    <mergeCell ref="J30:K30"/>
    <mergeCell ref="N30:P30"/>
    <mergeCell ref="B29:C29"/>
    <mergeCell ref="D29:E29"/>
    <mergeCell ref="F29:G29"/>
    <mergeCell ref="H29:I29"/>
    <mergeCell ref="J29:K29"/>
    <mergeCell ref="N29:P29"/>
    <mergeCell ref="B32:C32"/>
    <mergeCell ref="D32:E32"/>
    <mergeCell ref="F32:G32"/>
    <mergeCell ref="H32:I32"/>
    <mergeCell ref="J32:K32"/>
    <mergeCell ref="N32:P32"/>
    <mergeCell ref="B31:C31"/>
    <mergeCell ref="D31:E31"/>
    <mergeCell ref="F31:G31"/>
    <mergeCell ref="H31:I31"/>
    <mergeCell ref="J31:K31"/>
    <mergeCell ref="N31:P31"/>
  </mergeCells>
  <phoneticPr fontId="2"/>
  <dataValidations count="3">
    <dataValidation type="list" allowBlank="1" showInputMessage="1" showErrorMessage="1" sqref="S9:S27">
      <formula1>"空室,天変地異,その他"</formula1>
    </dataValidation>
    <dataValidation type="list" allowBlank="1" showInputMessage="1" showErrorMessage="1" sqref="R9:R27">
      <formula1>"不可"</formula1>
    </dataValidation>
    <dataValidation type="list" allowBlank="1" showInputMessage="1" showErrorMessage="1" sqref="D3:E3">
      <formula1>"平成３１,令和２,令和３"</formula1>
    </dataValidation>
  </dataValidations>
  <pageMargins left="0.45" right="0.2" top="0.59055118110236227" bottom="0.39370078740157483" header="0.39370078740157483" footer="0.19685039370078741"/>
  <pageSetup paperSize="9" scale="71" orientation="landscape" r:id="rId1"/>
  <headerFooter alignWithMargins="0">
    <oddFooter>&amp;C&amp;12&amp;P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33"/>
  <sheetViews>
    <sheetView showZeros="0" view="pageBreakPreview" zoomScaleNormal="100" zoomScaleSheetLayoutView="100" workbookViewId="0">
      <selection activeCell="E5" sqref="E5"/>
    </sheetView>
  </sheetViews>
  <sheetFormatPr defaultColWidth="3.5" defaultRowHeight="15.75" customHeight="1" x14ac:dyDescent="0.15"/>
  <cols>
    <col min="1" max="1" width="1.6640625" style="1" customWidth="1"/>
    <col min="2" max="3" width="5.83203125" style="1" customWidth="1"/>
    <col min="4" max="11" width="11.6640625" style="1" customWidth="1"/>
    <col min="12" max="12" width="6.6640625" style="1" customWidth="1"/>
    <col min="13" max="13" width="8.33203125" style="1" customWidth="1"/>
    <col min="14" max="14" width="6.6640625" style="1" customWidth="1"/>
    <col min="15" max="15" width="10" style="1" customWidth="1"/>
    <col min="16" max="16" width="26.6640625" style="1" customWidth="1"/>
    <col min="17" max="17" width="5.83203125" style="1" customWidth="1"/>
    <col min="18" max="16384" width="3.5" style="1"/>
  </cols>
  <sheetData>
    <row r="1" spans="1:17" ht="22.5" customHeight="1" x14ac:dyDescent="0.15"/>
    <row r="2" spans="1:17" ht="22.5" customHeight="1" x14ac:dyDescent="0.15">
      <c r="B2" s="20" t="s">
        <v>30</v>
      </c>
      <c r="M2" s="76"/>
      <c r="N2" s="165" t="s">
        <v>47</v>
      </c>
      <c r="O2" s="166"/>
      <c r="P2" s="104">
        <v>10001</v>
      </c>
    </row>
    <row r="3" spans="1:17" ht="22.5" customHeight="1" x14ac:dyDescent="0.15">
      <c r="B3" s="26" t="s">
        <v>0</v>
      </c>
      <c r="C3" s="45" t="s">
        <v>48</v>
      </c>
      <c r="P3" s="223"/>
      <c r="Q3" s="223"/>
    </row>
    <row r="4" spans="1:17" ht="22.5" customHeight="1" x14ac:dyDescent="0.15">
      <c r="B4" s="2"/>
      <c r="C4" s="224"/>
      <c r="D4" s="224"/>
      <c r="E4" s="225" t="str">
        <f>【記入方法】電力!D3</f>
        <v>令和３</v>
      </c>
      <c r="F4" s="225"/>
      <c r="G4" s="3" t="s">
        <v>79</v>
      </c>
      <c r="H4" s="3"/>
      <c r="I4" s="3"/>
      <c r="J4" s="3"/>
      <c r="K4" s="3"/>
      <c r="L4" s="2"/>
      <c r="M4" s="2"/>
      <c r="N4" s="2"/>
      <c r="O4" s="2"/>
      <c r="P4" s="2"/>
      <c r="Q4" s="2"/>
    </row>
    <row r="5" spans="1:17" ht="22.5" customHeight="1" x14ac:dyDescent="0.15">
      <c r="B5" s="2"/>
      <c r="C5" s="2"/>
      <c r="D5" s="2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2.5" customHeight="1" x14ac:dyDescent="0.15">
      <c r="B6" s="21" t="s">
        <v>35</v>
      </c>
      <c r="C6" s="17"/>
      <c r="D6" s="1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0" customHeight="1" x14ac:dyDescent="0.15">
      <c r="A7" s="28"/>
      <c r="B7" s="226" t="s">
        <v>28</v>
      </c>
      <c r="C7" s="227"/>
      <c r="D7" s="229" t="s">
        <v>51</v>
      </c>
      <c r="E7" s="230"/>
      <c r="F7" s="230"/>
      <c r="G7" s="230"/>
      <c r="H7" s="230"/>
      <c r="I7" s="230"/>
      <c r="J7" s="230"/>
      <c r="K7" s="231"/>
      <c r="L7" s="232" t="s">
        <v>52</v>
      </c>
      <c r="M7" s="135"/>
      <c r="N7" s="135"/>
      <c r="O7" s="161" t="s">
        <v>53</v>
      </c>
      <c r="P7" s="162"/>
    </row>
    <row r="8" spans="1:17" s="4" customFormat="1" ht="36" customHeight="1" x14ac:dyDescent="0.15">
      <c r="A8" s="27"/>
      <c r="B8" s="228"/>
      <c r="C8" s="133"/>
      <c r="D8" s="233" t="s">
        <v>24</v>
      </c>
      <c r="E8" s="234"/>
      <c r="F8" s="233" t="s">
        <v>25</v>
      </c>
      <c r="G8" s="234"/>
      <c r="H8" s="233" t="s">
        <v>26</v>
      </c>
      <c r="I8" s="234"/>
      <c r="J8" s="233" t="s">
        <v>27</v>
      </c>
      <c r="K8" s="235"/>
      <c r="L8" s="135"/>
      <c r="M8" s="135"/>
      <c r="N8" s="135"/>
      <c r="O8" s="163"/>
      <c r="P8" s="164"/>
    </row>
    <row r="9" spans="1:17" s="4" customFormat="1" ht="20.25" customHeight="1" x14ac:dyDescent="0.15">
      <c r="A9" s="27"/>
      <c r="B9" s="171" t="str">
        <f>'【記入方法】電力（平成30年度）'!B9:C9</f>
        <v>１号室</v>
      </c>
      <c r="C9" s="172"/>
      <c r="D9" s="236">
        <f>'【記入方法】電力（平成30年度）'!Q9</f>
        <v>478.11490909090912</v>
      </c>
      <c r="E9" s="237"/>
      <c r="F9" s="220"/>
      <c r="G9" s="220"/>
      <c r="H9" s="213"/>
      <c r="I9" s="213"/>
      <c r="J9" s="220"/>
      <c r="K9" s="221"/>
      <c r="L9" s="207">
        <f>SUM(D9:K9)</f>
        <v>478.11490909090912</v>
      </c>
      <c r="M9" s="208"/>
      <c r="N9" s="209"/>
      <c r="O9" s="167">
        <f>SUM(L9:N32)</f>
        <v>811.42690909090925</v>
      </c>
      <c r="P9" s="168"/>
    </row>
    <row r="10" spans="1:17" s="4" customFormat="1" ht="20.25" customHeight="1" x14ac:dyDescent="0.15">
      <c r="A10" s="27"/>
      <c r="B10" s="171" t="str">
        <f>'【記入方法】電力（平成30年度）'!B10:C10</f>
        <v>２号室</v>
      </c>
      <c r="C10" s="172"/>
      <c r="D10" s="215">
        <f>'【記入方法】電力（平成30年度）'!Q10</f>
        <v>61.44</v>
      </c>
      <c r="E10" s="216"/>
      <c r="F10" s="212"/>
      <c r="G10" s="212"/>
      <c r="H10" s="213"/>
      <c r="I10" s="213"/>
      <c r="J10" s="217"/>
      <c r="K10" s="222"/>
      <c r="L10" s="207">
        <f t="shared" ref="L10:L32" si="0">SUM(D10:K10)</f>
        <v>61.44</v>
      </c>
      <c r="M10" s="208"/>
      <c r="N10" s="209"/>
      <c r="O10" s="167"/>
      <c r="P10" s="168"/>
    </row>
    <row r="11" spans="1:17" s="4" customFormat="1" ht="20.25" customHeight="1" x14ac:dyDescent="0.15">
      <c r="A11" s="27"/>
      <c r="B11" s="171" t="str">
        <f>'【記入方法】電力（平成30年度）'!B11:C11</f>
        <v>３号室</v>
      </c>
      <c r="C11" s="172"/>
      <c r="D11" s="215">
        <f>'【記入方法】電力（平成30年度）'!Q11</f>
        <v>68.26666666666668</v>
      </c>
      <c r="E11" s="216"/>
      <c r="F11" s="212"/>
      <c r="G11" s="212"/>
      <c r="H11" s="213"/>
      <c r="I11" s="213"/>
      <c r="J11" s="218"/>
      <c r="K11" s="219"/>
      <c r="L11" s="207">
        <f t="shared" si="0"/>
        <v>68.26666666666668</v>
      </c>
      <c r="M11" s="208"/>
      <c r="N11" s="209"/>
      <c r="O11" s="167"/>
      <c r="P11" s="168"/>
    </row>
    <row r="12" spans="1:17" s="4" customFormat="1" ht="20.25" customHeight="1" x14ac:dyDescent="0.15">
      <c r="A12" s="27"/>
      <c r="B12" s="171" t="str">
        <f>'【記入方法】電力（平成30年度）'!B12:C12</f>
        <v>４号室</v>
      </c>
      <c r="C12" s="172"/>
      <c r="D12" s="215">
        <f>'【記入方法】電力（平成30年度）'!Q12</f>
        <v>69.632000000000005</v>
      </c>
      <c r="E12" s="216"/>
      <c r="F12" s="212"/>
      <c r="G12" s="212"/>
      <c r="H12" s="213"/>
      <c r="I12" s="213"/>
      <c r="J12" s="212"/>
      <c r="K12" s="214"/>
      <c r="L12" s="207">
        <f t="shared" si="0"/>
        <v>69.632000000000005</v>
      </c>
      <c r="M12" s="208"/>
      <c r="N12" s="209"/>
      <c r="O12" s="167"/>
      <c r="P12" s="168"/>
    </row>
    <row r="13" spans="1:17" s="4" customFormat="1" ht="20.25" customHeight="1" x14ac:dyDescent="0.15">
      <c r="A13" s="27"/>
      <c r="B13" s="171" t="str">
        <f>'【記入方法】電力（平成30年度）'!B13:C13</f>
        <v>５号室</v>
      </c>
      <c r="C13" s="172"/>
      <c r="D13" s="215">
        <f>'【記入方法】電力（平成30年度）'!Q13</f>
        <v>110.08</v>
      </c>
      <c r="E13" s="216"/>
      <c r="F13" s="212"/>
      <c r="G13" s="212"/>
      <c r="H13" s="213"/>
      <c r="I13" s="213"/>
      <c r="J13" s="212"/>
      <c r="K13" s="214"/>
      <c r="L13" s="207">
        <f t="shared" si="0"/>
        <v>110.08</v>
      </c>
      <c r="M13" s="208"/>
      <c r="N13" s="209"/>
      <c r="O13" s="167"/>
      <c r="P13" s="168"/>
    </row>
    <row r="14" spans="1:17" s="4" customFormat="1" ht="20.25" customHeight="1" x14ac:dyDescent="0.15">
      <c r="A14" s="27"/>
      <c r="B14" s="171" t="str">
        <f>'【記入方法】電力（平成30年度）'!B14:C14</f>
        <v>６号室</v>
      </c>
      <c r="C14" s="172"/>
      <c r="D14" s="215">
        <f>'【記入方法】電力（平成30年度）'!Q14</f>
        <v>23.893333333333331</v>
      </c>
      <c r="E14" s="216"/>
      <c r="F14" s="212"/>
      <c r="G14" s="212"/>
      <c r="H14" s="213"/>
      <c r="I14" s="213"/>
      <c r="J14" s="212"/>
      <c r="K14" s="214"/>
      <c r="L14" s="207">
        <f t="shared" si="0"/>
        <v>23.893333333333331</v>
      </c>
      <c r="M14" s="208"/>
      <c r="N14" s="209"/>
      <c r="O14" s="167"/>
      <c r="P14" s="168"/>
    </row>
    <row r="15" spans="1:17" s="4" customFormat="1" ht="20.25" customHeight="1" x14ac:dyDescent="0.15">
      <c r="A15" s="27"/>
      <c r="B15" s="171" t="str">
        <f>'【記入方法】電力（平成30年度）'!B15:C15</f>
        <v>７号室</v>
      </c>
      <c r="C15" s="172"/>
      <c r="D15" s="215">
        <f>'【記入方法】電力（平成30年度）'!Q15</f>
        <v>0</v>
      </c>
      <c r="E15" s="216"/>
      <c r="F15" s="217"/>
      <c r="G15" s="217"/>
      <c r="H15" s="213"/>
      <c r="I15" s="213"/>
      <c r="J15" s="212"/>
      <c r="K15" s="214"/>
      <c r="L15" s="207">
        <f t="shared" si="0"/>
        <v>0</v>
      </c>
      <c r="M15" s="208"/>
      <c r="N15" s="209"/>
      <c r="O15" s="167"/>
      <c r="P15" s="168"/>
    </row>
    <row r="16" spans="1:17" s="4" customFormat="1" ht="20.25" customHeight="1" x14ac:dyDescent="0.15">
      <c r="A16" s="27"/>
      <c r="B16" s="171" t="str">
        <f>'【記入方法】電力（平成30年度）'!B16:C16</f>
        <v>８号室</v>
      </c>
      <c r="C16" s="172"/>
      <c r="D16" s="210">
        <f>'【記入方法】電力（平成30年度）'!Q16</f>
        <v>0</v>
      </c>
      <c r="E16" s="211"/>
      <c r="F16" s="212"/>
      <c r="G16" s="212"/>
      <c r="H16" s="213"/>
      <c r="I16" s="213"/>
      <c r="J16" s="212"/>
      <c r="K16" s="214"/>
      <c r="L16" s="207">
        <f t="shared" si="0"/>
        <v>0</v>
      </c>
      <c r="M16" s="208"/>
      <c r="N16" s="209"/>
      <c r="O16" s="167"/>
      <c r="P16" s="168"/>
    </row>
    <row r="17" spans="1:17" s="4" customFormat="1" ht="20.25" customHeight="1" x14ac:dyDescent="0.15">
      <c r="A17" s="27"/>
      <c r="B17" s="171">
        <f>'【記入方法】電力（平成30年度）'!B17:C17</f>
        <v>0</v>
      </c>
      <c r="C17" s="172"/>
      <c r="D17" s="210">
        <f>'【記入方法】電力（平成30年度）'!Q17</f>
        <v>0</v>
      </c>
      <c r="E17" s="211"/>
      <c r="F17" s="212"/>
      <c r="G17" s="212"/>
      <c r="H17" s="213"/>
      <c r="I17" s="213"/>
      <c r="J17" s="212"/>
      <c r="K17" s="214"/>
      <c r="L17" s="207">
        <f t="shared" ref="L17" si="1">SUM(D17:K17)</f>
        <v>0</v>
      </c>
      <c r="M17" s="208"/>
      <c r="N17" s="209"/>
      <c r="O17" s="167"/>
      <c r="P17" s="168"/>
    </row>
    <row r="18" spans="1:17" ht="20.25" customHeight="1" x14ac:dyDescent="0.15">
      <c r="A18" s="28"/>
      <c r="B18" s="171">
        <f>'【記入方法】電力（平成30年度）'!B18:C18</f>
        <v>0</v>
      </c>
      <c r="C18" s="172"/>
      <c r="D18" s="173">
        <f>'【記入方法】電力（平成30年度）'!Q17</f>
        <v>0</v>
      </c>
      <c r="E18" s="174"/>
      <c r="F18" s="175"/>
      <c r="G18" s="176"/>
      <c r="H18" s="175"/>
      <c r="I18" s="176"/>
      <c r="J18" s="175"/>
      <c r="K18" s="176"/>
      <c r="L18" s="177">
        <f t="shared" si="0"/>
        <v>0</v>
      </c>
      <c r="M18" s="178"/>
      <c r="N18" s="179"/>
      <c r="O18" s="167"/>
      <c r="P18" s="168"/>
      <c r="Q18" s="2"/>
    </row>
    <row r="19" spans="1:17" ht="20.25" customHeight="1" x14ac:dyDescent="0.15">
      <c r="A19" s="28"/>
      <c r="B19" s="171">
        <f>'【記入方法】電力（平成30年度）'!B19:C19</f>
        <v>0</v>
      </c>
      <c r="C19" s="172"/>
      <c r="D19" s="173">
        <f>'【記入方法】電力（平成30年度）'!Q18</f>
        <v>0</v>
      </c>
      <c r="E19" s="174"/>
      <c r="F19" s="175"/>
      <c r="G19" s="176"/>
      <c r="H19" s="175"/>
      <c r="I19" s="176"/>
      <c r="J19" s="175"/>
      <c r="K19" s="176"/>
      <c r="L19" s="177">
        <f t="shared" si="0"/>
        <v>0</v>
      </c>
      <c r="M19" s="178"/>
      <c r="N19" s="179"/>
      <c r="O19" s="167"/>
      <c r="P19" s="168"/>
    </row>
    <row r="20" spans="1:17" ht="20.25" customHeight="1" x14ac:dyDescent="0.15">
      <c r="A20" s="28"/>
      <c r="B20" s="171">
        <f>'【記入方法】電力（平成30年度）'!B20:C20</f>
        <v>0</v>
      </c>
      <c r="C20" s="172"/>
      <c r="D20" s="173">
        <f>'【記入方法】電力（平成30年度）'!Q19</f>
        <v>0</v>
      </c>
      <c r="E20" s="174"/>
      <c r="F20" s="175"/>
      <c r="G20" s="176"/>
      <c r="H20" s="175"/>
      <c r="I20" s="176"/>
      <c r="J20" s="175"/>
      <c r="K20" s="176"/>
      <c r="L20" s="200">
        <f t="shared" si="0"/>
        <v>0</v>
      </c>
      <c r="M20" s="201"/>
      <c r="N20" s="202"/>
      <c r="O20" s="167"/>
      <c r="P20" s="168"/>
    </row>
    <row r="21" spans="1:17" ht="20.25" customHeight="1" x14ac:dyDescent="0.15">
      <c r="A21" s="28"/>
      <c r="B21" s="171">
        <f>'【記入方法】電力（平成30年度）'!B21:C21</f>
        <v>0</v>
      </c>
      <c r="C21" s="172"/>
      <c r="D21" s="173">
        <f>'【記入方法】電力（平成30年度）'!Q20</f>
        <v>0</v>
      </c>
      <c r="E21" s="174"/>
      <c r="F21" s="175"/>
      <c r="G21" s="176"/>
      <c r="H21" s="175"/>
      <c r="I21" s="176"/>
      <c r="J21" s="175"/>
      <c r="K21" s="176"/>
      <c r="L21" s="189">
        <f t="shared" si="0"/>
        <v>0</v>
      </c>
      <c r="M21" s="190"/>
      <c r="N21" s="192"/>
      <c r="O21" s="167"/>
      <c r="P21" s="168"/>
    </row>
    <row r="22" spans="1:17" ht="20.25" customHeight="1" x14ac:dyDescent="0.15">
      <c r="A22" s="28"/>
      <c r="B22" s="171">
        <f>'【記入方法】電力（平成30年度）'!B22:C22</f>
        <v>0</v>
      </c>
      <c r="C22" s="172"/>
      <c r="D22" s="173">
        <f>'【記入方法】電力（平成30年度）'!Q15</f>
        <v>0</v>
      </c>
      <c r="E22" s="174"/>
      <c r="F22" s="175"/>
      <c r="G22" s="176"/>
      <c r="H22" s="175"/>
      <c r="I22" s="176"/>
      <c r="J22" s="175"/>
      <c r="K22" s="176"/>
      <c r="L22" s="177">
        <f t="shared" ref="L22:L27" si="2">SUM(D22:K22)</f>
        <v>0</v>
      </c>
      <c r="M22" s="178"/>
      <c r="N22" s="179"/>
      <c r="O22" s="167"/>
      <c r="P22" s="168"/>
    </row>
    <row r="23" spans="1:17" ht="20.25" customHeight="1" x14ac:dyDescent="0.15">
      <c r="A23" s="28"/>
      <c r="B23" s="171">
        <f>'【記入方法】電力（平成30年度）'!B23:C23</f>
        <v>0</v>
      </c>
      <c r="C23" s="172"/>
      <c r="D23" s="173">
        <f>'【記入方法】電力（平成30年度）'!Q16</f>
        <v>0</v>
      </c>
      <c r="E23" s="174"/>
      <c r="F23" s="187"/>
      <c r="G23" s="188"/>
      <c r="H23" s="187"/>
      <c r="I23" s="188"/>
      <c r="J23" s="187"/>
      <c r="K23" s="188"/>
      <c r="L23" s="200">
        <f t="shared" si="2"/>
        <v>0</v>
      </c>
      <c r="M23" s="201"/>
      <c r="N23" s="202"/>
      <c r="O23" s="167"/>
      <c r="P23" s="168"/>
    </row>
    <row r="24" spans="1:17" ht="20.25" customHeight="1" x14ac:dyDescent="0.15">
      <c r="B24" s="171">
        <f>'【記入方法】電力（平成30年度）'!B24:C24</f>
        <v>0</v>
      </c>
      <c r="C24" s="172"/>
      <c r="D24" s="173">
        <f>'【記入方法】電力（平成30年度）'!Q17</f>
        <v>0</v>
      </c>
      <c r="E24" s="174"/>
      <c r="F24" s="187"/>
      <c r="G24" s="188"/>
      <c r="H24" s="175"/>
      <c r="I24" s="176"/>
      <c r="J24" s="175"/>
      <c r="K24" s="176"/>
      <c r="L24" s="189">
        <f t="shared" si="2"/>
        <v>0</v>
      </c>
      <c r="M24" s="190"/>
      <c r="N24" s="191"/>
      <c r="O24" s="167"/>
      <c r="P24" s="168"/>
    </row>
    <row r="25" spans="1:17" ht="20.25" customHeight="1" x14ac:dyDescent="0.15">
      <c r="B25" s="171">
        <f>'【記入方法】電力（平成30年度）'!B25:C25</f>
        <v>0</v>
      </c>
      <c r="C25" s="172"/>
      <c r="D25" s="173">
        <f>'【記入方法】電力（平成30年度）'!Q18</f>
        <v>0</v>
      </c>
      <c r="E25" s="174"/>
      <c r="F25" s="175"/>
      <c r="G25" s="176"/>
      <c r="H25" s="175"/>
      <c r="I25" s="176"/>
      <c r="J25" s="175"/>
      <c r="K25" s="176"/>
      <c r="L25" s="189">
        <f t="shared" si="2"/>
        <v>0</v>
      </c>
      <c r="M25" s="190"/>
      <c r="N25" s="192"/>
      <c r="O25" s="167"/>
      <c r="P25" s="168"/>
    </row>
    <row r="26" spans="1:17" ht="20.25" customHeight="1" x14ac:dyDescent="0.15">
      <c r="B26" s="171">
        <f>'【記入方法】電力（平成30年度）'!B26:C26</f>
        <v>0</v>
      </c>
      <c r="C26" s="172"/>
      <c r="D26" s="173">
        <f>'【記入方法】電力（平成30年度）'!Q19</f>
        <v>0</v>
      </c>
      <c r="E26" s="174"/>
      <c r="F26" s="175"/>
      <c r="G26" s="176"/>
      <c r="H26" s="175"/>
      <c r="I26" s="176"/>
      <c r="J26" s="175"/>
      <c r="K26" s="176"/>
      <c r="L26" s="177">
        <f t="shared" si="2"/>
        <v>0</v>
      </c>
      <c r="M26" s="178"/>
      <c r="N26" s="179"/>
      <c r="O26" s="167"/>
      <c r="P26" s="168"/>
    </row>
    <row r="27" spans="1:17" ht="20.25" customHeight="1" x14ac:dyDescent="0.15">
      <c r="B27" s="171">
        <f>'【記入方法】電力（平成30年度）'!B27:C27</f>
        <v>0</v>
      </c>
      <c r="C27" s="172"/>
      <c r="D27" s="180">
        <f>'【記入方法】電力（平成30年度）'!Q20</f>
        <v>0</v>
      </c>
      <c r="E27" s="181"/>
      <c r="F27" s="182"/>
      <c r="G27" s="183"/>
      <c r="H27" s="182"/>
      <c r="I27" s="183"/>
      <c r="J27" s="182"/>
      <c r="K27" s="183"/>
      <c r="L27" s="184">
        <f t="shared" si="2"/>
        <v>0</v>
      </c>
      <c r="M27" s="185"/>
      <c r="N27" s="186"/>
      <c r="O27" s="167"/>
      <c r="P27" s="168"/>
    </row>
    <row r="28" spans="1:17" ht="20.25" customHeight="1" x14ac:dyDescent="0.15">
      <c r="A28" s="28"/>
      <c r="B28" s="171">
        <f>'【記入方法】電力（平成30年度）'!B28:C28</f>
        <v>0</v>
      </c>
      <c r="C28" s="172"/>
      <c r="D28" s="203">
        <f>'【記入方法】電力（平成30年度）'!Q21</f>
        <v>0</v>
      </c>
      <c r="E28" s="204"/>
      <c r="F28" s="205"/>
      <c r="G28" s="206"/>
      <c r="H28" s="205"/>
      <c r="I28" s="206"/>
      <c r="J28" s="205"/>
      <c r="K28" s="206"/>
      <c r="L28" s="207">
        <f t="shared" si="0"/>
        <v>0</v>
      </c>
      <c r="M28" s="208"/>
      <c r="N28" s="209"/>
      <c r="O28" s="167"/>
      <c r="P28" s="168"/>
    </row>
    <row r="29" spans="1:17" ht="20.25" customHeight="1" x14ac:dyDescent="0.15">
      <c r="A29" s="28"/>
      <c r="B29" s="171">
        <f>'【記入方法】電力（平成30年度）'!B29:C29</f>
        <v>0</v>
      </c>
      <c r="C29" s="172"/>
      <c r="D29" s="173">
        <f>'【記入方法】電力（平成30年度）'!Q22</f>
        <v>0</v>
      </c>
      <c r="E29" s="174"/>
      <c r="F29" s="187"/>
      <c r="G29" s="188"/>
      <c r="H29" s="187"/>
      <c r="I29" s="188"/>
      <c r="J29" s="187"/>
      <c r="K29" s="188"/>
      <c r="L29" s="200">
        <f t="shared" si="0"/>
        <v>0</v>
      </c>
      <c r="M29" s="201"/>
      <c r="N29" s="202"/>
      <c r="O29" s="167"/>
      <c r="P29" s="168"/>
    </row>
    <row r="30" spans="1:17" ht="20.25" customHeight="1" x14ac:dyDescent="0.15">
      <c r="B30" s="171">
        <f>'【記入方法】電力（平成30年度）'!B30:C30</f>
        <v>0</v>
      </c>
      <c r="C30" s="172"/>
      <c r="D30" s="173">
        <f>'【記入方法】電力（平成30年度）'!Q24</f>
        <v>0</v>
      </c>
      <c r="E30" s="174"/>
      <c r="F30" s="187"/>
      <c r="G30" s="188"/>
      <c r="H30" s="175"/>
      <c r="I30" s="176"/>
      <c r="J30" s="175"/>
      <c r="K30" s="176"/>
      <c r="L30" s="189">
        <f t="shared" si="0"/>
        <v>0</v>
      </c>
      <c r="M30" s="190"/>
      <c r="N30" s="191"/>
      <c r="O30" s="167"/>
      <c r="P30" s="168"/>
    </row>
    <row r="31" spans="1:17" ht="20.25" customHeight="1" x14ac:dyDescent="0.15">
      <c r="B31" s="171">
        <f>'【記入方法】電力（平成30年度）'!B31:C31</f>
        <v>0</v>
      </c>
      <c r="C31" s="172"/>
      <c r="D31" s="173">
        <f>'【記入方法】電力（平成30年度）'!Q25</f>
        <v>0</v>
      </c>
      <c r="E31" s="174"/>
      <c r="F31" s="175"/>
      <c r="G31" s="176"/>
      <c r="H31" s="175"/>
      <c r="I31" s="176"/>
      <c r="J31" s="175"/>
      <c r="K31" s="176"/>
      <c r="L31" s="189">
        <f t="shared" si="0"/>
        <v>0</v>
      </c>
      <c r="M31" s="190"/>
      <c r="N31" s="192"/>
      <c r="O31" s="167"/>
      <c r="P31" s="168"/>
    </row>
    <row r="32" spans="1:17" ht="20.25" customHeight="1" x14ac:dyDescent="0.15">
      <c r="B32" s="171">
        <f>'【記入方法】電力（平成30年度）'!B32:C32</f>
        <v>0</v>
      </c>
      <c r="C32" s="172"/>
      <c r="D32" s="193">
        <f>'【記入方法】電力（平成30年度）'!Q26</f>
        <v>0</v>
      </c>
      <c r="E32" s="194"/>
      <c r="F32" s="195"/>
      <c r="G32" s="196"/>
      <c r="H32" s="195"/>
      <c r="I32" s="196"/>
      <c r="J32" s="195"/>
      <c r="K32" s="196"/>
      <c r="L32" s="197">
        <f t="shared" si="0"/>
        <v>0</v>
      </c>
      <c r="M32" s="198"/>
      <c r="N32" s="199"/>
      <c r="O32" s="169"/>
      <c r="P32" s="170"/>
    </row>
    <row r="33" spans="2:8" ht="20.25" customHeight="1" x14ac:dyDescent="0.15">
      <c r="B33" s="32"/>
      <c r="C33" s="32"/>
      <c r="D33" s="2"/>
      <c r="E33" s="2"/>
      <c r="F33" s="2"/>
      <c r="G33" s="2"/>
      <c r="H33" s="2"/>
    </row>
  </sheetData>
  <mergeCells count="157">
    <mergeCell ref="B17:C17"/>
    <mergeCell ref="D17:E17"/>
    <mergeCell ref="F17:G17"/>
    <mergeCell ref="H17:I17"/>
    <mergeCell ref="J17:K17"/>
    <mergeCell ref="L17:N17"/>
    <mergeCell ref="P3:Q3"/>
    <mergeCell ref="C4:D4"/>
    <mergeCell ref="E4:F4"/>
    <mergeCell ref="B7:C8"/>
    <mergeCell ref="D7:K7"/>
    <mergeCell ref="L7:N8"/>
    <mergeCell ref="D8:E8"/>
    <mergeCell ref="F8:G8"/>
    <mergeCell ref="H8:I8"/>
    <mergeCell ref="J8:K8"/>
    <mergeCell ref="L11:N11"/>
    <mergeCell ref="B12:C12"/>
    <mergeCell ref="D12:E12"/>
    <mergeCell ref="F12:G12"/>
    <mergeCell ref="H12:I12"/>
    <mergeCell ref="J12:K12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3:N13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2:N12"/>
    <mergeCell ref="B20:C20"/>
    <mergeCell ref="D20:E20"/>
    <mergeCell ref="F20:G20"/>
    <mergeCell ref="H20:I20"/>
    <mergeCell ref="J20:K20"/>
    <mergeCell ref="L20:N20"/>
    <mergeCell ref="L18:N18"/>
    <mergeCell ref="B19:C19"/>
    <mergeCell ref="D19:E19"/>
    <mergeCell ref="F19:G19"/>
    <mergeCell ref="H19:I19"/>
    <mergeCell ref="J19:K19"/>
    <mergeCell ref="L19:N19"/>
    <mergeCell ref="B18:C18"/>
    <mergeCell ref="D18:E18"/>
    <mergeCell ref="F18:G18"/>
    <mergeCell ref="H18:I18"/>
    <mergeCell ref="J18:K18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L22:N22"/>
    <mergeCell ref="B23:C23"/>
    <mergeCell ref="D23:E23"/>
    <mergeCell ref="F23:G23"/>
    <mergeCell ref="H23:I23"/>
    <mergeCell ref="J23:K23"/>
    <mergeCell ref="L23:N23"/>
    <mergeCell ref="B24:C24"/>
    <mergeCell ref="L21:N21"/>
    <mergeCell ref="B21:C21"/>
    <mergeCell ref="D21:E21"/>
    <mergeCell ref="F21:G21"/>
    <mergeCell ref="H21:I21"/>
    <mergeCell ref="J21:K21"/>
    <mergeCell ref="D22:E22"/>
    <mergeCell ref="F22:G22"/>
    <mergeCell ref="H22:I22"/>
    <mergeCell ref="J22:K22"/>
    <mergeCell ref="F29:G29"/>
    <mergeCell ref="H29:I29"/>
    <mergeCell ref="J29:K29"/>
    <mergeCell ref="B28:C28"/>
    <mergeCell ref="D28:E28"/>
    <mergeCell ref="F28:G28"/>
    <mergeCell ref="H28:I28"/>
    <mergeCell ref="J28:K28"/>
    <mergeCell ref="L28:N28"/>
    <mergeCell ref="J25:K25"/>
    <mergeCell ref="L25:N25"/>
    <mergeCell ref="B22:C22"/>
    <mergeCell ref="L31:N31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30:C30"/>
    <mergeCell ref="D30:E30"/>
    <mergeCell ref="F30:G30"/>
    <mergeCell ref="H30:I30"/>
    <mergeCell ref="J30:K30"/>
    <mergeCell ref="L30:N30"/>
    <mergeCell ref="B29:C29"/>
    <mergeCell ref="D29:E29"/>
    <mergeCell ref="O7:P8"/>
    <mergeCell ref="N2:O2"/>
    <mergeCell ref="O9:P32"/>
    <mergeCell ref="B26:C26"/>
    <mergeCell ref="D26:E26"/>
    <mergeCell ref="F26:G26"/>
    <mergeCell ref="H26:I26"/>
    <mergeCell ref="J26:K26"/>
    <mergeCell ref="L26:N26"/>
    <mergeCell ref="B27:C27"/>
    <mergeCell ref="D27:E27"/>
    <mergeCell ref="F27:G27"/>
    <mergeCell ref="H27:I27"/>
    <mergeCell ref="J27:K27"/>
    <mergeCell ref="L27:N27"/>
    <mergeCell ref="D24:E24"/>
    <mergeCell ref="F24:G24"/>
    <mergeCell ref="H24:I24"/>
    <mergeCell ref="J24:K24"/>
    <mergeCell ref="L24:N24"/>
    <mergeCell ref="B25:C25"/>
    <mergeCell ref="D25:E25"/>
    <mergeCell ref="F25:G25"/>
    <mergeCell ref="H25:I25"/>
  </mergeCells>
  <phoneticPr fontId="2"/>
  <pageMargins left="0.45" right="0.2" top="0.59055118110236227" bottom="0.39370078740157483" header="0.39370078740157483" footer="0.19685039370078741"/>
  <pageSetup paperSize="9" scale="81" orientation="landscape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4" workbookViewId="0">
      <selection activeCell="H35" sqref="H35"/>
    </sheetView>
  </sheetViews>
  <sheetFormatPr defaultRowHeight="11.25" x14ac:dyDescent="0.15"/>
  <sheetData/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33"/>
  <sheetViews>
    <sheetView showZeros="0" view="pageBreakPreview" zoomScaleNormal="100" zoomScaleSheetLayoutView="100" workbookViewId="0">
      <selection activeCell="D3" sqref="D3:E3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3" width="13.33203125" style="1" customWidth="1"/>
    <col min="14" max="14" width="6.6640625" style="1" customWidth="1"/>
    <col min="15" max="15" width="8.33203125" style="1" customWidth="1"/>
    <col min="16" max="16" width="6.6640625" style="1" customWidth="1"/>
    <col min="17" max="17" width="21.6640625" style="1" customWidth="1"/>
    <col min="18" max="18" width="20" style="1" customWidth="1"/>
    <col min="19" max="19" width="21.6640625" style="1" customWidth="1"/>
    <col min="20" max="20" width="20" style="1" customWidth="1"/>
    <col min="21" max="21" width="26.6640625" style="1" customWidth="1"/>
    <col min="22" max="22" width="5.83203125" style="1" customWidth="1"/>
    <col min="23" max="25" width="3.5" style="1" customWidth="1"/>
    <col min="26" max="16384" width="3.5" style="1"/>
  </cols>
  <sheetData>
    <row r="1" spans="1:22" ht="22.5" customHeight="1" x14ac:dyDescent="0.15">
      <c r="T1" s="26"/>
      <c r="U1" s="26"/>
    </row>
    <row r="2" spans="1:22" ht="22.5" customHeight="1" x14ac:dyDescent="0.15">
      <c r="B2" s="45" t="s">
        <v>44</v>
      </c>
      <c r="C2" s="45" t="s">
        <v>48</v>
      </c>
      <c r="S2" s="67"/>
      <c r="T2" s="68" t="s">
        <v>46</v>
      </c>
      <c r="U2" s="103">
        <v>10001</v>
      </c>
    </row>
    <row r="3" spans="1:22" ht="22.5" customHeight="1" x14ac:dyDescent="0.15">
      <c r="B3" s="2"/>
      <c r="C3" s="2"/>
      <c r="D3" s="129" t="s">
        <v>83</v>
      </c>
      <c r="E3" s="129"/>
      <c r="F3" s="46" t="s">
        <v>78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</row>
    <row r="4" spans="1:22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4"/>
      <c r="U5" s="54"/>
    </row>
    <row r="6" spans="1:22" ht="22.5" customHeight="1" x14ac:dyDescent="0.15">
      <c r="B6" s="21" t="s">
        <v>36</v>
      </c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15">
      <c r="A7" s="28"/>
      <c r="B7" s="130" t="s">
        <v>29</v>
      </c>
      <c r="C7" s="131"/>
      <c r="D7" s="134" t="s">
        <v>13</v>
      </c>
      <c r="E7" s="135"/>
      <c r="F7" s="135"/>
      <c r="G7" s="135"/>
      <c r="H7" s="135" t="s">
        <v>14</v>
      </c>
      <c r="I7" s="135"/>
      <c r="J7" s="135"/>
      <c r="K7" s="135"/>
      <c r="L7" s="70" t="s">
        <v>19</v>
      </c>
      <c r="M7" s="70" t="s">
        <v>23</v>
      </c>
      <c r="N7" s="136" t="s">
        <v>70</v>
      </c>
      <c r="O7" s="137"/>
      <c r="P7" s="137"/>
      <c r="Q7" s="138" t="s">
        <v>49</v>
      </c>
      <c r="R7" s="140" t="s">
        <v>18</v>
      </c>
      <c r="S7" s="135" t="s">
        <v>9</v>
      </c>
      <c r="T7" s="135"/>
      <c r="U7" s="135"/>
    </row>
    <row r="8" spans="1:22" s="4" customFormat="1" ht="19.5" customHeight="1" x14ac:dyDescent="0.15">
      <c r="A8" s="27"/>
      <c r="B8" s="296"/>
      <c r="C8" s="297"/>
      <c r="D8" s="134" t="s">
        <v>12</v>
      </c>
      <c r="E8" s="135"/>
      <c r="F8" s="135" t="s">
        <v>15</v>
      </c>
      <c r="G8" s="135"/>
      <c r="H8" s="135" t="s">
        <v>12</v>
      </c>
      <c r="I8" s="135"/>
      <c r="J8" s="135" t="s">
        <v>15</v>
      </c>
      <c r="K8" s="135"/>
      <c r="L8" s="42" t="s">
        <v>17</v>
      </c>
      <c r="M8" s="42" t="s">
        <v>17</v>
      </c>
      <c r="N8" s="137"/>
      <c r="O8" s="137"/>
      <c r="P8" s="137"/>
      <c r="Q8" s="139"/>
      <c r="R8" s="141"/>
      <c r="S8" s="69" t="s">
        <v>16</v>
      </c>
      <c r="T8" s="135" t="s">
        <v>11</v>
      </c>
      <c r="U8" s="135"/>
    </row>
    <row r="9" spans="1:22" s="4" customFormat="1" ht="19.5" customHeight="1" x14ac:dyDescent="0.15">
      <c r="A9" s="6"/>
      <c r="B9" s="294"/>
      <c r="C9" s="295"/>
      <c r="D9" s="112"/>
      <c r="E9" s="113"/>
      <c r="F9" s="107"/>
      <c r="G9" s="108"/>
      <c r="H9" s="114"/>
      <c r="I9" s="113"/>
      <c r="J9" s="107"/>
      <c r="K9" s="108"/>
      <c r="L9" s="10"/>
      <c r="M9" s="14">
        <f>H9-D9-L9</f>
        <v>0</v>
      </c>
      <c r="N9" s="145">
        <f>IF(M9&lt;&gt;0,(J9-F9)*(H9-D9)/M9,0)</f>
        <v>0</v>
      </c>
      <c r="O9" s="146"/>
      <c r="P9" s="147"/>
      <c r="Q9" s="30">
        <f>IF(N9="×","×",N9*0.512)</f>
        <v>0</v>
      </c>
      <c r="R9" s="49"/>
      <c r="S9" s="75"/>
      <c r="T9" s="153"/>
      <c r="U9" s="154"/>
    </row>
    <row r="10" spans="1:22" s="4" customFormat="1" ht="19.5" customHeight="1" x14ac:dyDescent="0.15">
      <c r="A10" s="6"/>
      <c r="B10" s="292"/>
      <c r="C10" s="293"/>
      <c r="D10" s="112"/>
      <c r="E10" s="113"/>
      <c r="F10" s="242"/>
      <c r="G10" s="243"/>
      <c r="H10" s="114"/>
      <c r="I10" s="113"/>
      <c r="J10" s="286"/>
      <c r="K10" s="287"/>
      <c r="L10" s="11"/>
      <c r="M10" s="15">
        <f t="shared" ref="M10:M32" si="0">H10-D10-L10</f>
        <v>0</v>
      </c>
      <c r="N10" s="109">
        <f>IF(M10&lt;&gt;0,(J10-F10)*(H10-D10)/M10,0)</f>
        <v>0</v>
      </c>
      <c r="O10" s="110"/>
      <c r="P10" s="111"/>
      <c r="Q10" s="19">
        <f t="shared" ref="Q10:Q32" si="1">IF(N10="×","×",N10*0.512)</f>
        <v>0</v>
      </c>
      <c r="R10" s="52"/>
      <c r="S10" s="53"/>
      <c r="T10" s="155"/>
      <c r="U10" s="156"/>
    </row>
    <row r="11" spans="1:22" s="4" customFormat="1" ht="19.5" customHeight="1" x14ac:dyDescent="0.15">
      <c r="A11" s="6"/>
      <c r="B11" s="127"/>
      <c r="C11" s="156"/>
      <c r="D11" s="112"/>
      <c r="E11" s="113"/>
      <c r="F11" s="242"/>
      <c r="G11" s="243"/>
      <c r="H11" s="114"/>
      <c r="I11" s="113"/>
      <c r="J11" s="246"/>
      <c r="K11" s="247"/>
      <c r="L11" s="12"/>
      <c r="M11" s="9">
        <f t="shared" si="0"/>
        <v>0</v>
      </c>
      <c r="N11" s="109">
        <f t="shared" ref="N11:N14" si="2">IF(M11&lt;&gt;0,(J11-F11)*(H11-D11)/M11,0)</f>
        <v>0</v>
      </c>
      <c r="O11" s="110"/>
      <c r="P11" s="111"/>
      <c r="Q11" s="99">
        <f t="shared" si="1"/>
        <v>0</v>
      </c>
      <c r="R11" s="52"/>
      <c r="S11" s="53"/>
      <c r="T11" s="155"/>
      <c r="U11" s="156"/>
    </row>
    <row r="12" spans="1:22" s="4" customFormat="1" ht="19.5" customHeight="1" x14ac:dyDescent="0.15">
      <c r="A12" s="6"/>
      <c r="B12" s="127"/>
      <c r="C12" s="156"/>
      <c r="D12" s="112"/>
      <c r="E12" s="113"/>
      <c r="F12" s="242"/>
      <c r="G12" s="243"/>
      <c r="H12" s="114"/>
      <c r="I12" s="113"/>
      <c r="J12" s="242"/>
      <c r="K12" s="243"/>
      <c r="L12" s="13"/>
      <c r="M12" s="15">
        <f t="shared" si="0"/>
        <v>0</v>
      </c>
      <c r="N12" s="109">
        <f t="shared" si="2"/>
        <v>0</v>
      </c>
      <c r="O12" s="110"/>
      <c r="P12" s="111"/>
      <c r="Q12" s="99">
        <f t="shared" si="1"/>
        <v>0</v>
      </c>
      <c r="R12" s="52"/>
      <c r="S12" s="53"/>
      <c r="T12" s="155"/>
      <c r="U12" s="156"/>
    </row>
    <row r="13" spans="1:22" s="4" customFormat="1" ht="19.5" customHeight="1" x14ac:dyDescent="0.15">
      <c r="A13" s="6"/>
      <c r="B13" s="127"/>
      <c r="C13" s="156"/>
      <c r="D13" s="112"/>
      <c r="E13" s="113"/>
      <c r="F13" s="242"/>
      <c r="G13" s="243"/>
      <c r="H13" s="114"/>
      <c r="I13" s="113"/>
      <c r="J13" s="242"/>
      <c r="K13" s="243"/>
      <c r="L13" s="12"/>
      <c r="M13" s="15">
        <f t="shared" si="0"/>
        <v>0</v>
      </c>
      <c r="N13" s="109">
        <f t="shared" si="2"/>
        <v>0</v>
      </c>
      <c r="O13" s="110"/>
      <c r="P13" s="111"/>
      <c r="Q13" s="100">
        <f t="shared" si="1"/>
        <v>0</v>
      </c>
      <c r="R13" s="52"/>
      <c r="S13" s="53"/>
      <c r="T13" s="155"/>
      <c r="U13" s="156"/>
    </row>
    <row r="14" spans="1:22" s="4" customFormat="1" ht="19.5" customHeight="1" x14ac:dyDescent="0.15">
      <c r="A14" s="6"/>
      <c r="B14" s="127"/>
      <c r="C14" s="156"/>
      <c r="D14" s="112"/>
      <c r="E14" s="113"/>
      <c r="F14" s="242"/>
      <c r="G14" s="243"/>
      <c r="H14" s="114"/>
      <c r="I14" s="113"/>
      <c r="J14" s="242"/>
      <c r="K14" s="243"/>
      <c r="L14" s="12"/>
      <c r="M14" s="9">
        <f t="shared" si="0"/>
        <v>0</v>
      </c>
      <c r="N14" s="109">
        <f t="shared" si="2"/>
        <v>0</v>
      </c>
      <c r="O14" s="110"/>
      <c r="P14" s="111"/>
      <c r="Q14" s="99">
        <f t="shared" si="1"/>
        <v>0</v>
      </c>
      <c r="R14" s="52"/>
      <c r="S14" s="53"/>
      <c r="T14" s="155"/>
      <c r="U14" s="156"/>
    </row>
    <row r="15" spans="1:22" s="4" customFormat="1" ht="19.5" customHeight="1" x14ac:dyDescent="0.15">
      <c r="A15" s="6"/>
      <c r="B15" s="127"/>
      <c r="C15" s="156"/>
      <c r="D15" s="112"/>
      <c r="E15" s="113"/>
      <c r="F15" s="242"/>
      <c r="G15" s="243"/>
      <c r="H15" s="114"/>
      <c r="I15" s="113"/>
      <c r="J15" s="242"/>
      <c r="K15" s="243"/>
      <c r="L15" s="13"/>
      <c r="M15" s="16">
        <f t="shared" si="0"/>
        <v>0</v>
      </c>
      <c r="N15" s="145">
        <f>IF(M15&lt;&gt;0,(J15-F15)*(H15-D15)/M15,0)</f>
        <v>0</v>
      </c>
      <c r="O15" s="146"/>
      <c r="P15" s="147"/>
      <c r="Q15" s="100">
        <f t="shared" si="1"/>
        <v>0</v>
      </c>
      <c r="R15" s="52"/>
      <c r="S15" s="53"/>
      <c r="T15" s="155"/>
      <c r="U15" s="156"/>
    </row>
    <row r="16" spans="1:22" s="4" customFormat="1" ht="19.5" customHeight="1" x14ac:dyDescent="0.15">
      <c r="A16" s="6"/>
      <c r="B16" s="127"/>
      <c r="C16" s="156"/>
      <c r="D16" s="279"/>
      <c r="E16" s="251"/>
      <c r="F16" s="286"/>
      <c r="G16" s="287"/>
      <c r="H16" s="250"/>
      <c r="I16" s="251"/>
      <c r="J16" s="286"/>
      <c r="K16" s="287"/>
      <c r="L16" s="11"/>
      <c r="M16" s="16">
        <f t="shared" si="0"/>
        <v>0</v>
      </c>
      <c r="N16" s="109">
        <f>IF(M16&lt;&gt;0,(J16-F16)*(H16-D16)/M16,0)</f>
        <v>0</v>
      </c>
      <c r="O16" s="110"/>
      <c r="P16" s="111"/>
      <c r="Q16" s="99">
        <f t="shared" si="1"/>
        <v>0</v>
      </c>
      <c r="R16" s="52"/>
      <c r="S16" s="53"/>
      <c r="T16" s="155"/>
      <c r="U16" s="156"/>
    </row>
    <row r="17" spans="2:21" ht="19.5" customHeight="1" x14ac:dyDescent="0.15">
      <c r="B17" s="277"/>
      <c r="C17" s="278"/>
      <c r="D17" s="240"/>
      <c r="E17" s="241"/>
      <c r="F17" s="242"/>
      <c r="G17" s="243"/>
      <c r="H17" s="288"/>
      <c r="I17" s="289"/>
      <c r="J17" s="290"/>
      <c r="K17" s="291"/>
      <c r="L17" s="11"/>
      <c r="M17" s="16">
        <f t="shared" si="0"/>
        <v>0</v>
      </c>
      <c r="N17" s="109">
        <f>IF(M17&lt;&gt;0,(J17-F17)*(H17-D17)/M17,0)</f>
        <v>0</v>
      </c>
      <c r="O17" s="110"/>
      <c r="P17" s="111"/>
      <c r="Q17" s="98">
        <f t="shared" si="1"/>
        <v>0</v>
      </c>
      <c r="R17" s="52"/>
      <c r="S17" s="53"/>
      <c r="T17" s="155"/>
      <c r="U17" s="156"/>
    </row>
    <row r="18" spans="2:21" ht="19.5" customHeight="1" x14ac:dyDescent="0.15">
      <c r="B18" s="248"/>
      <c r="C18" s="249"/>
      <c r="D18" s="279"/>
      <c r="E18" s="251"/>
      <c r="F18" s="252"/>
      <c r="G18" s="253"/>
      <c r="H18" s="257"/>
      <c r="I18" s="258"/>
      <c r="J18" s="259"/>
      <c r="K18" s="260"/>
      <c r="L18" s="11"/>
      <c r="M18" s="16">
        <f t="shared" si="0"/>
        <v>0</v>
      </c>
      <c r="N18" s="109">
        <f t="shared" ref="N18:N32" si="3">IF(M18&lt;&gt;0,(J18-F18)*(H18-D18)/M18,0)</f>
        <v>0</v>
      </c>
      <c r="O18" s="110"/>
      <c r="P18" s="111"/>
      <c r="Q18" s="98">
        <f t="shared" si="1"/>
        <v>0</v>
      </c>
      <c r="R18" s="52"/>
      <c r="S18" s="53"/>
      <c r="T18" s="155"/>
      <c r="U18" s="156"/>
    </row>
    <row r="19" spans="2:21" ht="19.5" customHeight="1" x14ac:dyDescent="0.15">
      <c r="B19" s="248"/>
      <c r="C19" s="249"/>
      <c r="D19" s="284"/>
      <c r="E19" s="285"/>
      <c r="F19" s="286"/>
      <c r="G19" s="287"/>
      <c r="H19" s="257"/>
      <c r="I19" s="258"/>
      <c r="J19" s="259"/>
      <c r="K19" s="260"/>
      <c r="L19" s="11"/>
      <c r="M19" s="16">
        <f t="shared" si="0"/>
        <v>0</v>
      </c>
      <c r="N19" s="109">
        <f t="shared" si="3"/>
        <v>0</v>
      </c>
      <c r="O19" s="110"/>
      <c r="P19" s="111"/>
      <c r="Q19" s="98">
        <f t="shared" si="1"/>
        <v>0</v>
      </c>
      <c r="R19" s="52"/>
      <c r="S19" s="53"/>
      <c r="T19" s="155"/>
      <c r="U19" s="156"/>
    </row>
    <row r="20" spans="2:21" ht="19.5" customHeight="1" x14ac:dyDescent="0.15">
      <c r="B20" s="248"/>
      <c r="C20" s="249"/>
      <c r="D20" s="284"/>
      <c r="E20" s="285"/>
      <c r="F20" s="286"/>
      <c r="G20" s="287"/>
      <c r="H20" s="257"/>
      <c r="I20" s="258"/>
      <c r="J20" s="259"/>
      <c r="K20" s="260"/>
      <c r="L20" s="11"/>
      <c r="M20" s="16">
        <f t="shared" ref="M20:M26" si="4">H20-D20-L20</f>
        <v>0</v>
      </c>
      <c r="N20" s="254">
        <f t="shared" ref="N20:N26" si="5">IF(M20&lt;&gt;0,(J20-F20)*(H20-D20)/M20,0)</f>
        <v>0</v>
      </c>
      <c r="O20" s="255"/>
      <c r="P20" s="256"/>
      <c r="Q20" s="100">
        <f t="shared" si="1"/>
        <v>0</v>
      </c>
      <c r="R20" s="52"/>
      <c r="S20" s="53"/>
      <c r="T20" s="155"/>
      <c r="U20" s="156"/>
    </row>
    <row r="21" spans="2:21" ht="19.5" customHeight="1" x14ac:dyDescent="0.15">
      <c r="B21" s="248"/>
      <c r="C21" s="249"/>
      <c r="D21" s="240"/>
      <c r="E21" s="241"/>
      <c r="F21" s="242"/>
      <c r="G21" s="243"/>
      <c r="H21" s="250"/>
      <c r="I21" s="251"/>
      <c r="J21" s="252"/>
      <c r="K21" s="253"/>
      <c r="L21" s="11"/>
      <c r="M21" s="16">
        <f t="shared" si="4"/>
        <v>0</v>
      </c>
      <c r="N21" s="261">
        <f t="shared" si="5"/>
        <v>0</v>
      </c>
      <c r="O21" s="262"/>
      <c r="P21" s="263"/>
      <c r="Q21" s="99">
        <f t="shared" si="1"/>
        <v>0</v>
      </c>
      <c r="R21" s="52"/>
      <c r="S21" s="53"/>
      <c r="T21" s="155"/>
      <c r="U21" s="156"/>
    </row>
    <row r="22" spans="2:21" ht="19.5" customHeight="1" x14ac:dyDescent="0.15">
      <c r="B22" s="248"/>
      <c r="C22" s="249"/>
      <c r="D22" s="240"/>
      <c r="E22" s="241"/>
      <c r="F22" s="242"/>
      <c r="G22" s="243"/>
      <c r="H22" s="257"/>
      <c r="I22" s="258"/>
      <c r="J22" s="259"/>
      <c r="K22" s="260"/>
      <c r="L22" s="11"/>
      <c r="M22" s="16">
        <f t="shared" si="4"/>
        <v>0</v>
      </c>
      <c r="N22" s="109">
        <f t="shared" si="5"/>
        <v>0</v>
      </c>
      <c r="O22" s="110"/>
      <c r="P22" s="111"/>
      <c r="Q22" s="99">
        <f t="shared" si="1"/>
        <v>0</v>
      </c>
      <c r="R22" s="52"/>
      <c r="S22" s="53"/>
      <c r="T22" s="155"/>
      <c r="U22" s="156"/>
    </row>
    <row r="23" spans="2:21" ht="19.5" customHeight="1" x14ac:dyDescent="0.15">
      <c r="B23" s="248"/>
      <c r="C23" s="249"/>
      <c r="D23" s="240"/>
      <c r="E23" s="241"/>
      <c r="F23" s="242"/>
      <c r="G23" s="243"/>
      <c r="H23" s="257"/>
      <c r="I23" s="258"/>
      <c r="J23" s="259"/>
      <c r="K23" s="260"/>
      <c r="L23" s="11"/>
      <c r="M23" s="16">
        <f t="shared" si="4"/>
        <v>0</v>
      </c>
      <c r="N23" s="109">
        <f t="shared" si="5"/>
        <v>0</v>
      </c>
      <c r="O23" s="110"/>
      <c r="P23" s="111"/>
      <c r="Q23" s="99">
        <f t="shared" si="1"/>
        <v>0</v>
      </c>
      <c r="R23" s="52"/>
      <c r="S23" s="53"/>
      <c r="T23" s="155"/>
      <c r="U23" s="156"/>
    </row>
    <row r="24" spans="2:21" ht="19.5" customHeight="1" x14ac:dyDescent="0.15">
      <c r="B24" s="248"/>
      <c r="C24" s="249"/>
      <c r="D24" s="240"/>
      <c r="E24" s="241"/>
      <c r="F24" s="242"/>
      <c r="G24" s="243"/>
      <c r="H24" s="250"/>
      <c r="I24" s="251"/>
      <c r="J24" s="252"/>
      <c r="K24" s="253"/>
      <c r="L24" s="11"/>
      <c r="M24" s="16">
        <f t="shared" si="4"/>
        <v>0</v>
      </c>
      <c r="N24" s="254">
        <f t="shared" si="5"/>
        <v>0</v>
      </c>
      <c r="O24" s="255"/>
      <c r="P24" s="256"/>
      <c r="Q24" s="100">
        <f t="shared" si="1"/>
        <v>0</v>
      </c>
      <c r="R24" s="52"/>
      <c r="S24" s="53"/>
      <c r="T24" s="155"/>
      <c r="U24" s="156"/>
    </row>
    <row r="25" spans="2:21" ht="19.5" customHeight="1" x14ac:dyDescent="0.15">
      <c r="B25" s="248"/>
      <c r="C25" s="249"/>
      <c r="D25" s="240"/>
      <c r="E25" s="241"/>
      <c r="F25" s="242"/>
      <c r="G25" s="243"/>
      <c r="H25" s="257"/>
      <c r="I25" s="258"/>
      <c r="J25" s="259"/>
      <c r="K25" s="260"/>
      <c r="L25" s="11"/>
      <c r="M25" s="16">
        <f t="shared" si="4"/>
        <v>0</v>
      </c>
      <c r="N25" s="261">
        <f t="shared" si="5"/>
        <v>0</v>
      </c>
      <c r="O25" s="262"/>
      <c r="P25" s="263"/>
      <c r="Q25" s="99">
        <f t="shared" si="1"/>
        <v>0</v>
      </c>
      <c r="R25" s="52"/>
      <c r="S25" s="53"/>
      <c r="T25" s="155"/>
      <c r="U25" s="156"/>
    </row>
    <row r="26" spans="2:21" ht="19.5" customHeight="1" x14ac:dyDescent="0.15">
      <c r="B26" s="238"/>
      <c r="C26" s="239"/>
      <c r="D26" s="240"/>
      <c r="E26" s="241"/>
      <c r="F26" s="242"/>
      <c r="G26" s="243"/>
      <c r="H26" s="244"/>
      <c r="I26" s="245"/>
      <c r="J26" s="246"/>
      <c r="K26" s="247"/>
      <c r="L26" s="55"/>
      <c r="M26" s="15">
        <f t="shared" si="4"/>
        <v>0</v>
      </c>
      <c r="N26" s="109">
        <f t="shared" si="5"/>
        <v>0</v>
      </c>
      <c r="O26" s="110"/>
      <c r="P26" s="111"/>
      <c r="Q26" s="99">
        <f t="shared" si="1"/>
        <v>0</v>
      </c>
      <c r="R26" s="52"/>
      <c r="S26" s="53"/>
      <c r="T26" s="155"/>
      <c r="U26" s="156"/>
    </row>
    <row r="27" spans="2:21" ht="19.5" customHeight="1" x14ac:dyDescent="0.15">
      <c r="B27" s="277"/>
      <c r="C27" s="278"/>
      <c r="D27" s="279"/>
      <c r="E27" s="251"/>
      <c r="F27" s="252"/>
      <c r="G27" s="253"/>
      <c r="H27" s="280"/>
      <c r="I27" s="281"/>
      <c r="J27" s="282"/>
      <c r="K27" s="283"/>
      <c r="L27" s="13"/>
      <c r="M27" s="43">
        <f t="shared" si="0"/>
        <v>0</v>
      </c>
      <c r="N27" s="254">
        <f t="shared" si="3"/>
        <v>0</v>
      </c>
      <c r="O27" s="255"/>
      <c r="P27" s="256"/>
      <c r="Q27" s="100">
        <f t="shared" si="1"/>
        <v>0</v>
      </c>
      <c r="R27" s="52"/>
      <c r="S27" s="53"/>
      <c r="T27" s="155"/>
      <c r="U27" s="156"/>
    </row>
    <row r="28" spans="2:21" ht="19.5" customHeight="1" x14ac:dyDescent="0.15">
      <c r="B28" s="248"/>
      <c r="C28" s="249"/>
      <c r="D28" s="240"/>
      <c r="E28" s="241"/>
      <c r="F28" s="242"/>
      <c r="G28" s="243"/>
      <c r="H28" s="250"/>
      <c r="I28" s="251"/>
      <c r="J28" s="252"/>
      <c r="K28" s="253"/>
      <c r="L28" s="11"/>
      <c r="M28" s="16">
        <f t="shared" si="0"/>
        <v>0</v>
      </c>
      <c r="N28" s="261">
        <f t="shared" si="3"/>
        <v>0</v>
      </c>
      <c r="O28" s="262"/>
      <c r="P28" s="263"/>
      <c r="Q28" s="99">
        <f t="shared" si="1"/>
        <v>0</v>
      </c>
      <c r="R28" s="52"/>
      <c r="S28" s="53"/>
      <c r="T28" s="155"/>
      <c r="U28" s="156"/>
    </row>
    <row r="29" spans="2:21" ht="19.5" customHeight="1" x14ac:dyDescent="0.15">
      <c r="B29" s="248"/>
      <c r="C29" s="249"/>
      <c r="D29" s="240"/>
      <c r="E29" s="241"/>
      <c r="F29" s="242"/>
      <c r="G29" s="243"/>
      <c r="H29" s="257"/>
      <c r="I29" s="258"/>
      <c r="J29" s="259"/>
      <c r="K29" s="260"/>
      <c r="L29" s="11"/>
      <c r="M29" s="16">
        <f t="shared" si="0"/>
        <v>0</v>
      </c>
      <c r="N29" s="109">
        <f t="shared" si="3"/>
        <v>0</v>
      </c>
      <c r="O29" s="110"/>
      <c r="P29" s="111"/>
      <c r="Q29" s="99">
        <f t="shared" si="1"/>
        <v>0</v>
      </c>
      <c r="R29" s="52"/>
      <c r="S29" s="53"/>
      <c r="T29" s="155"/>
      <c r="U29" s="156"/>
    </row>
    <row r="30" spans="2:21" ht="19.5" customHeight="1" x14ac:dyDescent="0.15">
      <c r="B30" s="248"/>
      <c r="C30" s="249"/>
      <c r="D30" s="240"/>
      <c r="E30" s="241"/>
      <c r="F30" s="242"/>
      <c r="G30" s="243"/>
      <c r="H30" s="257"/>
      <c r="I30" s="258"/>
      <c r="J30" s="259"/>
      <c r="K30" s="260"/>
      <c r="L30" s="11"/>
      <c r="M30" s="16">
        <f t="shared" si="0"/>
        <v>0</v>
      </c>
      <c r="N30" s="109">
        <f t="shared" si="3"/>
        <v>0</v>
      </c>
      <c r="O30" s="110"/>
      <c r="P30" s="111"/>
      <c r="Q30" s="99">
        <f t="shared" si="1"/>
        <v>0</v>
      </c>
      <c r="R30" s="52"/>
      <c r="S30" s="53"/>
      <c r="T30" s="155"/>
      <c r="U30" s="156"/>
    </row>
    <row r="31" spans="2:21" ht="19.5" customHeight="1" x14ac:dyDescent="0.15">
      <c r="B31" s="248"/>
      <c r="C31" s="249"/>
      <c r="D31" s="240"/>
      <c r="E31" s="241"/>
      <c r="F31" s="242"/>
      <c r="G31" s="243"/>
      <c r="H31" s="250"/>
      <c r="I31" s="251"/>
      <c r="J31" s="252"/>
      <c r="K31" s="253"/>
      <c r="L31" s="11"/>
      <c r="M31" s="16">
        <f t="shared" si="0"/>
        <v>0</v>
      </c>
      <c r="N31" s="254">
        <f t="shared" si="3"/>
        <v>0</v>
      </c>
      <c r="O31" s="255"/>
      <c r="P31" s="256"/>
      <c r="Q31" s="100">
        <f t="shared" si="1"/>
        <v>0</v>
      </c>
      <c r="R31" s="52"/>
      <c r="S31" s="53"/>
      <c r="T31" s="155"/>
      <c r="U31" s="156"/>
    </row>
    <row r="32" spans="2:21" ht="19.5" customHeight="1" x14ac:dyDescent="0.15">
      <c r="B32" s="264"/>
      <c r="C32" s="265"/>
      <c r="D32" s="266"/>
      <c r="E32" s="267"/>
      <c r="F32" s="268"/>
      <c r="G32" s="269"/>
      <c r="H32" s="270"/>
      <c r="I32" s="271"/>
      <c r="J32" s="272"/>
      <c r="K32" s="273"/>
      <c r="L32" s="38"/>
      <c r="M32" s="39">
        <f t="shared" si="0"/>
        <v>0</v>
      </c>
      <c r="N32" s="274">
        <f t="shared" si="3"/>
        <v>0</v>
      </c>
      <c r="O32" s="275"/>
      <c r="P32" s="276"/>
      <c r="Q32" s="40">
        <f t="shared" si="1"/>
        <v>0</v>
      </c>
      <c r="R32" s="73"/>
      <c r="S32" s="74"/>
      <c r="T32" s="157"/>
      <c r="U32" s="158"/>
    </row>
    <row r="33" ht="19.5" customHeight="1" x14ac:dyDescent="0.15"/>
  </sheetData>
  <mergeCells count="181">
    <mergeCell ref="T27:U27"/>
    <mergeCell ref="T28:U28"/>
    <mergeCell ref="T29:U29"/>
    <mergeCell ref="T30:U30"/>
    <mergeCell ref="T31:U31"/>
    <mergeCell ref="T32:U32"/>
    <mergeCell ref="T18:U18"/>
    <mergeCell ref="T19:U19"/>
    <mergeCell ref="T20:U20"/>
    <mergeCell ref="T21:U21"/>
    <mergeCell ref="T22:U22"/>
    <mergeCell ref="T23:U23"/>
    <mergeCell ref="T24:U24"/>
    <mergeCell ref="T25:U25"/>
    <mergeCell ref="T26:U26"/>
    <mergeCell ref="T9:U9"/>
    <mergeCell ref="T10:U10"/>
    <mergeCell ref="T11:U11"/>
    <mergeCell ref="T12:U12"/>
    <mergeCell ref="T13:U13"/>
    <mergeCell ref="T14:U14"/>
    <mergeCell ref="T15:U15"/>
    <mergeCell ref="T16:U16"/>
    <mergeCell ref="T17:U17"/>
    <mergeCell ref="N7:P8"/>
    <mergeCell ref="Q7:Q8"/>
    <mergeCell ref="R7:R8"/>
    <mergeCell ref="D8:E8"/>
    <mergeCell ref="F8:G8"/>
    <mergeCell ref="H8:I8"/>
    <mergeCell ref="J8:K8"/>
    <mergeCell ref="D3:E3"/>
    <mergeCell ref="S7:U7"/>
    <mergeCell ref="T8:U8"/>
    <mergeCell ref="J9:K9"/>
    <mergeCell ref="B11:C11"/>
    <mergeCell ref="D11:E11"/>
    <mergeCell ref="F11:G11"/>
    <mergeCell ref="H11:I11"/>
    <mergeCell ref="J11:K11"/>
    <mergeCell ref="B7:C8"/>
    <mergeCell ref="D7:G7"/>
    <mergeCell ref="H7:K7"/>
    <mergeCell ref="N11:P11"/>
    <mergeCell ref="N9:P9"/>
    <mergeCell ref="B10:C10"/>
    <mergeCell ref="D10:E10"/>
    <mergeCell ref="F10:G10"/>
    <mergeCell ref="H10:I10"/>
    <mergeCell ref="J10:K10"/>
    <mergeCell ref="N10:P10"/>
    <mergeCell ref="B13:C13"/>
    <mergeCell ref="D13:E13"/>
    <mergeCell ref="F13:G13"/>
    <mergeCell ref="H13:I13"/>
    <mergeCell ref="J13:K13"/>
    <mergeCell ref="N13:P13"/>
    <mergeCell ref="B12:C12"/>
    <mergeCell ref="D12:E12"/>
    <mergeCell ref="F12:G12"/>
    <mergeCell ref="H12:I12"/>
    <mergeCell ref="J12:K12"/>
    <mergeCell ref="N12:P12"/>
    <mergeCell ref="B9:C9"/>
    <mergeCell ref="D9:E9"/>
    <mergeCell ref="F9:G9"/>
    <mergeCell ref="H9:I9"/>
    <mergeCell ref="B15:C15"/>
    <mergeCell ref="D15:E15"/>
    <mergeCell ref="F15:G15"/>
    <mergeCell ref="H15:I15"/>
    <mergeCell ref="J15:K15"/>
    <mergeCell ref="N15:P15"/>
    <mergeCell ref="B14:C14"/>
    <mergeCell ref="D14:E14"/>
    <mergeCell ref="F14:G14"/>
    <mergeCell ref="H14:I14"/>
    <mergeCell ref="J14:K14"/>
    <mergeCell ref="N14:P14"/>
    <mergeCell ref="B17:C17"/>
    <mergeCell ref="D17:E17"/>
    <mergeCell ref="F17:G17"/>
    <mergeCell ref="H17:I17"/>
    <mergeCell ref="J17:K17"/>
    <mergeCell ref="N17:P17"/>
    <mergeCell ref="B16:C16"/>
    <mergeCell ref="D16:E16"/>
    <mergeCell ref="F16:G16"/>
    <mergeCell ref="H16:I16"/>
    <mergeCell ref="J16:K16"/>
    <mergeCell ref="N16:P16"/>
    <mergeCell ref="B21:C21"/>
    <mergeCell ref="D21:E21"/>
    <mergeCell ref="F21:G21"/>
    <mergeCell ref="H21:I21"/>
    <mergeCell ref="J21:K21"/>
    <mergeCell ref="N21:P21"/>
    <mergeCell ref="B18:C18"/>
    <mergeCell ref="D18:E18"/>
    <mergeCell ref="F18:G18"/>
    <mergeCell ref="H18:I18"/>
    <mergeCell ref="J18:K18"/>
    <mergeCell ref="N18:P18"/>
    <mergeCell ref="B19:C19"/>
    <mergeCell ref="D19:E19"/>
    <mergeCell ref="F19:G19"/>
    <mergeCell ref="H19:I19"/>
    <mergeCell ref="J19:K19"/>
    <mergeCell ref="N19:P19"/>
    <mergeCell ref="B20:C20"/>
    <mergeCell ref="D20:E20"/>
    <mergeCell ref="F20:G20"/>
    <mergeCell ref="H20:I20"/>
    <mergeCell ref="J20:K20"/>
    <mergeCell ref="N20:P20"/>
    <mergeCell ref="B28:C28"/>
    <mergeCell ref="D28:E28"/>
    <mergeCell ref="F28:G28"/>
    <mergeCell ref="H28:I28"/>
    <mergeCell ref="J28:K28"/>
    <mergeCell ref="N28:P28"/>
    <mergeCell ref="B27:C27"/>
    <mergeCell ref="D27:E27"/>
    <mergeCell ref="F27:G27"/>
    <mergeCell ref="H27:I27"/>
    <mergeCell ref="J27:K27"/>
    <mergeCell ref="N27:P27"/>
    <mergeCell ref="B30:C30"/>
    <mergeCell ref="D30:E30"/>
    <mergeCell ref="F30:G30"/>
    <mergeCell ref="H30:I30"/>
    <mergeCell ref="J30:K30"/>
    <mergeCell ref="N30:P30"/>
    <mergeCell ref="B29:C29"/>
    <mergeCell ref="D29:E29"/>
    <mergeCell ref="F29:G29"/>
    <mergeCell ref="H29:I29"/>
    <mergeCell ref="J29:K29"/>
    <mergeCell ref="N29:P29"/>
    <mergeCell ref="B32:C32"/>
    <mergeCell ref="D32:E32"/>
    <mergeCell ref="F32:G32"/>
    <mergeCell ref="H32:I32"/>
    <mergeCell ref="J32:K32"/>
    <mergeCell ref="N32:P32"/>
    <mergeCell ref="B31:C31"/>
    <mergeCell ref="D31:E31"/>
    <mergeCell ref="F31:G31"/>
    <mergeCell ref="H31:I31"/>
    <mergeCell ref="J31:K31"/>
    <mergeCell ref="N31:P31"/>
    <mergeCell ref="B22:C22"/>
    <mergeCell ref="D22:E22"/>
    <mergeCell ref="F22:G22"/>
    <mergeCell ref="H22:I22"/>
    <mergeCell ref="J22:K22"/>
    <mergeCell ref="N22:P22"/>
    <mergeCell ref="B23:C23"/>
    <mergeCell ref="D23:E23"/>
    <mergeCell ref="F23:G23"/>
    <mergeCell ref="H23:I23"/>
    <mergeCell ref="J23:K23"/>
    <mergeCell ref="N23:P23"/>
    <mergeCell ref="B26:C26"/>
    <mergeCell ref="D26:E26"/>
    <mergeCell ref="F26:G26"/>
    <mergeCell ref="H26:I26"/>
    <mergeCell ref="J26:K26"/>
    <mergeCell ref="N26:P26"/>
    <mergeCell ref="B24:C24"/>
    <mergeCell ref="D24:E24"/>
    <mergeCell ref="F24:G24"/>
    <mergeCell ref="H24:I24"/>
    <mergeCell ref="J24:K24"/>
    <mergeCell ref="N24:P24"/>
    <mergeCell ref="B25:C25"/>
    <mergeCell ref="D25:E25"/>
    <mergeCell ref="F25:G25"/>
    <mergeCell ref="H25:I25"/>
    <mergeCell ref="J25:K25"/>
    <mergeCell ref="N25:P25"/>
  </mergeCells>
  <phoneticPr fontId="2"/>
  <dataValidations count="3">
    <dataValidation type="list" allowBlank="1" showInputMessage="1" showErrorMessage="1" sqref="R9:R27">
      <formula1>"不可"</formula1>
    </dataValidation>
    <dataValidation type="list" allowBlank="1" showInputMessage="1" showErrorMessage="1" sqref="S9:S27">
      <formula1>"空室,天変地異,その他"</formula1>
    </dataValidation>
    <dataValidation type="list" allowBlank="1" showInputMessage="1" showErrorMessage="1" sqref="D3:E3">
      <formula1>"平成３１,令和２,令和３"</formula1>
    </dataValidation>
  </dataValidations>
  <pageMargins left="0.45" right="0.2" top="0.59055118110236227" bottom="0.39370078740157483" header="0.39370078740157483" footer="0.19685039370078741"/>
  <pageSetup paperSize="9" scale="71" orientation="landscape" r:id="rId1"/>
  <headerFooter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33"/>
  <sheetViews>
    <sheetView showZeros="0" showWhiteSpace="0" view="pageBreakPreview" zoomScaleNormal="100" zoomScaleSheetLayoutView="100" workbookViewId="0">
      <selection activeCell="D3" sqref="D3:E3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3" width="13.33203125" style="1" customWidth="1"/>
    <col min="14" max="14" width="6.6640625" style="1" customWidth="1"/>
    <col min="15" max="15" width="8.33203125" style="1" customWidth="1"/>
    <col min="16" max="16" width="6.6640625" style="1" customWidth="1"/>
    <col min="17" max="18" width="21.6640625" style="1" customWidth="1"/>
    <col min="19" max="19" width="20" style="1" customWidth="1"/>
    <col min="20" max="20" width="26.6640625" style="1" customWidth="1"/>
    <col min="21" max="21" width="5.83203125" style="1" customWidth="1"/>
    <col min="22" max="25" width="3.83203125" style="1" customWidth="1"/>
    <col min="26" max="16384" width="3.5" style="1"/>
  </cols>
  <sheetData>
    <row r="1" spans="1:22" ht="22.5" customHeight="1" x14ac:dyDescent="0.15">
      <c r="S1" s="26"/>
      <c r="T1" s="26"/>
    </row>
    <row r="2" spans="1:22" ht="22.5" customHeight="1" x14ac:dyDescent="0.15">
      <c r="B2" s="45" t="s">
        <v>44</v>
      </c>
      <c r="C2" s="45" t="s">
        <v>48</v>
      </c>
      <c r="R2" s="67"/>
      <c r="S2" s="68" t="s">
        <v>46</v>
      </c>
      <c r="T2" s="104">
        <f>電力!U2</f>
        <v>10001</v>
      </c>
      <c r="U2" s="67"/>
    </row>
    <row r="3" spans="1:22" ht="22.5" customHeight="1" x14ac:dyDescent="0.15">
      <c r="B3" s="2"/>
      <c r="C3" s="2"/>
      <c r="D3" s="308" t="str">
        <f>電力!D3</f>
        <v>令和３</v>
      </c>
      <c r="E3" s="308"/>
      <c r="F3" s="46" t="s">
        <v>78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</row>
    <row r="4" spans="1:22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4"/>
      <c r="T5" s="54"/>
      <c r="U5" s="2"/>
    </row>
    <row r="6" spans="1:22" ht="22.5" customHeight="1" x14ac:dyDescent="0.15">
      <c r="B6" s="29" t="s">
        <v>37</v>
      </c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15">
      <c r="A7" s="28"/>
      <c r="B7" s="321" t="s">
        <v>29</v>
      </c>
      <c r="C7" s="227"/>
      <c r="D7" s="134" t="s">
        <v>13</v>
      </c>
      <c r="E7" s="135"/>
      <c r="F7" s="135"/>
      <c r="G7" s="135"/>
      <c r="H7" s="323" t="s">
        <v>14</v>
      </c>
      <c r="I7" s="323"/>
      <c r="J7" s="323"/>
      <c r="K7" s="323"/>
      <c r="L7" s="41" t="s">
        <v>19</v>
      </c>
      <c r="M7" s="41" t="s">
        <v>23</v>
      </c>
      <c r="N7" s="136" t="s">
        <v>71</v>
      </c>
      <c r="O7" s="137"/>
      <c r="P7" s="137"/>
      <c r="Q7" s="138" t="s">
        <v>49</v>
      </c>
      <c r="R7" s="135" t="s">
        <v>9</v>
      </c>
      <c r="S7" s="135"/>
      <c r="T7" s="135"/>
    </row>
    <row r="8" spans="1:22" s="4" customFormat="1" ht="19.5" customHeight="1" x14ac:dyDescent="0.15">
      <c r="A8" s="27"/>
      <c r="B8" s="322"/>
      <c r="C8" s="297"/>
      <c r="D8" s="312" t="s">
        <v>12</v>
      </c>
      <c r="E8" s="313"/>
      <c r="F8" s="313" t="s">
        <v>15</v>
      </c>
      <c r="G8" s="313"/>
      <c r="H8" s="313" t="s">
        <v>12</v>
      </c>
      <c r="I8" s="313"/>
      <c r="J8" s="313" t="s">
        <v>15</v>
      </c>
      <c r="K8" s="313"/>
      <c r="L8" s="56" t="s">
        <v>17</v>
      </c>
      <c r="M8" s="56" t="s">
        <v>17</v>
      </c>
      <c r="N8" s="324"/>
      <c r="O8" s="324"/>
      <c r="P8" s="324"/>
      <c r="Q8" s="139"/>
      <c r="R8" s="69" t="s">
        <v>16</v>
      </c>
      <c r="S8" s="135" t="s">
        <v>11</v>
      </c>
      <c r="T8" s="135"/>
    </row>
    <row r="9" spans="1:22" s="4" customFormat="1" ht="19.5" customHeight="1" x14ac:dyDescent="0.15">
      <c r="A9" s="6"/>
      <c r="B9" s="314">
        <f>電力!B9</f>
        <v>0</v>
      </c>
      <c r="C9" s="315"/>
      <c r="D9" s="316"/>
      <c r="E9" s="317"/>
      <c r="F9" s="318"/>
      <c r="G9" s="319"/>
      <c r="H9" s="320"/>
      <c r="I9" s="317"/>
      <c r="J9" s="318"/>
      <c r="K9" s="319"/>
      <c r="L9" s="86">
        <f>電力!L9</f>
        <v>0</v>
      </c>
      <c r="M9" s="14">
        <f>H9-D9-L9</f>
        <v>0</v>
      </c>
      <c r="N9" s="309">
        <f>IF(M9&lt;&gt;0,(J9-F9)*(H9-D9)/M9,0)</f>
        <v>0</v>
      </c>
      <c r="O9" s="310"/>
      <c r="P9" s="311"/>
      <c r="Q9" s="57">
        <f>N9*2.23</f>
        <v>0</v>
      </c>
      <c r="R9" s="75"/>
      <c r="S9" s="153"/>
      <c r="T9" s="154"/>
      <c r="U9" s="7"/>
    </row>
    <row r="10" spans="1:22" s="4" customFormat="1" ht="19.5" customHeight="1" x14ac:dyDescent="0.15">
      <c r="A10" s="6"/>
      <c r="B10" s="306">
        <f>電力!B10</f>
        <v>0</v>
      </c>
      <c r="C10" s="307"/>
      <c r="D10" s="112"/>
      <c r="E10" s="113"/>
      <c r="F10" s="242"/>
      <c r="G10" s="243"/>
      <c r="H10" s="114"/>
      <c r="I10" s="113"/>
      <c r="J10" s="286"/>
      <c r="K10" s="287"/>
      <c r="L10" s="81">
        <f>電力!L10</f>
        <v>0</v>
      </c>
      <c r="M10" s="15">
        <f t="shared" ref="M10:M32" si="0">H10-D10-L10</f>
        <v>0</v>
      </c>
      <c r="N10" s="109">
        <f>IF(M10&lt;&gt;0,(J10-F10)*(H10-D10)/M10,0)</f>
        <v>0</v>
      </c>
      <c r="O10" s="110"/>
      <c r="P10" s="111"/>
      <c r="Q10" s="33">
        <f t="shared" ref="Q10:Q32" si="1">N10*2.23</f>
        <v>0</v>
      </c>
      <c r="R10" s="53"/>
      <c r="S10" s="155"/>
      <c r="T10" s="156"/>
      <c r="U10" s="7"/>
    </row>
    <row r="11" spans="1:22" s="4" customFormat="1" ht="19.5" customHeight="1" x14ac:dyDescent="0.15">
      <c r="A11" s="6"/>
      <c r="B11" s="306">
        <f>電力!B11</f>
        <v>0</v>
      </c>
      <c r="C11" s="307"/>
      <c r="D11" s="112"/>
      <c r="E11" s="113"/>
      <c r="F11" s="242"/>
      <c r="G11" s="243"/>
      <c r="H11" s="114"/>
      <c r="I11" s="113"/>
      <c r="J11" s="246"/>
      <c r="K11" s="247"/>
      <c r="L11" s="82">
        <f>電力!L11</f>
        <v>0</v>
      </c>
      <c r="M11" s="9">
        <f t="shared" si="0"/>
        <v>0</v>
      </c>
      <c r="N11" s="109">
        <f t="shared" ref="N11:N14" si="2">IF(M11&lt;&gt;0,(J11-F11)*(H11-D11)/M11,0)</f>
        <v>0</v>
      </c>
      <c r="O11" s="110"/>
      <c r="P11" s="111"/>
      <c r="Q11" s="18">
        <f t="shared" si="1"/>
        <v>0</v>
      </c>
      <c r="R11" s="53"/>
      <c r="S11" s="155"/>
      <c r="T11" s="156"/>
      <c r="U11" s="7"/>
    </row>
    <row r="12" spans="1:22" s="4" customFormat="1" ht="19.5" customHeight="1" x14ac:dyDescent="0.15">
      <c r="A12" s="6"/>
      <c r="B12" s="306">
        <f>電力!B12</f>
        <v>0</v>
      </c>
      <c r="C12" s="307"/>
      <c r="D12" s="112"/>
      <c r="E12" s="113"/>
      <c r="F12" s="242"/>
      <c r="G12" s="243"/>
      <c r="H12" s="114"/>
      <c r="I12" s="113"/>
      <c r="J12" s="242"/>
      <c r="K12" s="243"/>
      <c r="L12" s="83">
        <f>電力!L12</f>
        <v>0</v>
      </c>
      <c r="M12" s="15">
        <f t="shared" si="0"/>
        <v>0</v>
      </c>
      <c r="N12" s="109">
        <f t="shared" si="2"/>
        <v>0</v>
      </c>
      <c r="O12" s="110"/>
      <c r="P12" s="111"/>
      <c r="Q12" s="18">
        <f t="shared" si="1"/>
        <v>0</v>
      </c>
      <c r="R12" s="53"/>
      <c r="S12" s="155"/>
      <c r="T12" s="156"/>
      <c r="U12" s="7"/>
    </row>
    <row r="13" spans="1:22" s="4" customFormat="1" ht="19.5" customHeight="1" x14ac:dyDescent="0.15">
      <c r="A13" s="6"/>
      <c r="B13" s="306">
        <f>電力!B13</f>
        <v>0</v>
      </c>
      <c r="C13" s="307"/>
      <c r="D13" s="112"/>
      <c r="E13" s="113"/>
      <c r="F13" s="242"/>
      <c r="G13" s="243"/>
      <c r="H13" s="114"/>
      <c r="I13" s="113"/>
      <c r="J13" s="242"/>
      <c r="K13" s="243"/>
      <c r="L13" s="82">
        <f>電力!L13</f>
        <v>0</v>
      </c>
      <c r="M13" s="15">
        <f t="shared" si="0"/>
        <v>0</v>
      </c>
      <c r="N13" s="109">
        <f t="shared" si="2"/>
        <v>0</v>
      </c>
      <c r="O13" s="110"/>
      <c r="P13" s="111"/>
      <c r="Q13" s="31">
        <f t="shared" si="1"/>
        <v>0</v>
      </c>
      <c r="R13" s="53"/>
      <c r="S13" s="155"/>
      <c r="T13" s="156"/>
      <c r="U13" s="7"/>
    </row>
    <row r="14" spans="1:22" s="4" customFormat="1" ht="19.5" customHeight="1" x14ac:dyDescent="0.15">
      <c r="A14" s="6"/>
      <c r="B14" s="306">
        <f>電力!B14</f>
        <v>0</v>
      </c>
      <c r="C14" s="307"/>
      <c r="D14" s="112"/>
      <c r="E14" s="113"/>
      <c r="F14" s="242"/>
      <c r="G14" s="243"/>
      <c r="H14" s="114"/>
      <c r="I14" s="113"/>
      <c r="J14" s="242"/>
      <c r="K14" s="243"/>
      <c r="L14" s="82">
        <f>電力!L14</f>
        <v>0</v>
      </c>
      <c r="M14" s="9">
        <f t="shared" si="0"/>
        <v>0</v>
      </c>
      <c r="N14" s="109">
        <f t="shared" si="2"/>
        <v>0</v>
      </c>
      <c r="O14" s="110"/>
      <c r="P14" s="111"/>
      <c r="Q14" s="33">
        <f t="shared" si="1"/>
        <v>0</v>
      </c>
      <c r="R14" s="53"/>
      <c r="S14" s="155"/>
      <c r="T14" s="156"/>
      <c r="U14" s="7"/>
    </row>
    <row r="15" spans="1:22" s="4" customFormat="1" ht="19.5" customHeight="1" x14ac:dyDescent="0.15">
      <c r="A15" s="6"/>
      <c r="B15" s="306">
        <f>電力!B15</f>
        <v>0</v>
      </c>
      <c r="C15" s="307"/>
      <c r="D15" s="112"/>
      <c r="E15" s="113"/>
      <c r="F15" s="242"/>
      <c r="G15" s="243"/>
      <c r="H15" s="114"/>
      <c r="I15" s="113"/>
      <c r="J15" s="242"/>
      <c r="K15" s="243"/>
      <c r="L15" s="83">
        <f>電力!L15</f>
        <v>0</v>
      </c>
      <c r="M15" s="16">
        <f t="shared" si="0"/>
        <v>0</v>
      </c>
      <c r="N15" s="145">
        <f>IF(M15&lt;&gt;0,(J15-F15)*(H15-D15)/M15,0)</f>
        <v>0</v>
      </c>
      <c r="O15" s="146"/>
      <c r="P15" s="147"/>
      <c r="Q15" s="18">
        <f t="shared" si="1"/>
        <v>0</v>
      </c>
      <c r="R15" s="53"/>
      <c r="S15" s="155"/>
      <c r="T15" s="156"/>
      <c r="U15" s="7"/>
    </row>
    <row r="16" spans="1:22" s="4" customFormat="1" ht="19.5" customHeight="1" x14ac:dyDescent="0.15">
      <c r="A16" s="6"/>
      <c r="B16" s="306">
        <f>電力!B16</f>
        <v>0</v>
      </c>
      <c r="C16" s="307"/>
      <c r="D16" s="279"/>
      <c r="E16" s="251"/>
      <c r="F16" s="286"/>
      <c r="G16" s="287"/>
      <c r="H16" s="250"/>
      <c r="I16" s="251"/>
      <c r="J16" s="286"/>
      <c r="K16" s="287"/>
      <c r="L16" s="81">
        <f>電力!L16</f>
        <v>0</v>
      </c>
      <c r="M16" s="16">
        <f t="shared" si="0"/>
        <v>0</v>
      </c>
      <c r="N16" s="109">
        <f>IF(M16&lt;&gt;0,(J16-F16)*(H16-D16)/M16,0)</f>
        <v>0</v>
      </c>
      <c r="O16" s="110"/>
      <c r="P16" s="111"/>
      <c r="Q16" s="18">
        <f t="shared" si="1"/>
        <v>0</v>
      </c>
      <c r="R16" s="53"/>
      <c r="S16" s="155"/>
      <c r="T16" s="156"/>
      <c r="U16" s="7"/>
    </row>
    <row r="17" spans="2:21" ht="19.5" customHeight="1" x14ac:dyDescent="0.15">
      <c r="B17" s="304">
        <f>電力!B17</f>
        <v>0</v>
      </c>
      <c r="C17" s="305"/>
      <c r="D17" s="240"/>
      <c r="E17" s="241"/>
      <c r="F17" s="242"/>
      <c r="G17" s="243"/>
      <c r="H17" s="288"/>
      <c r="I17" s="289"/>
      <c r="J17" s="290"/>
      <c r="K17" s="291"/>
      <c r="L17" s="81">
        <f>電力!L17</f>
        <v>0</v>
      </c>
      <c r="M17" s="16">
        <f t="shared" si="0"/>
        <v>0</v>
      </c>
      <c r="N17" s="109">
        <f>IF(M17&lt;&gt;0,(J17-F17)*(H17-D17)/M17,0)</f>
        <v>0</v>
      </c>
      <c r="O17" s="110"/>
      <c r="P17" s="111"/>
      <c r="Q17" s="18">
        <f t="shared" si="1"/>
        <v>0</v>
      </c>
      <c r="R17" s="53"/>
      <c r="S17" s="155"/>
      <c r="T17" s="156"/>
      <c r="U17" s="7"/>
    </row>
    <row r="18" spans="2:21" ht="19.5" customHeight="1" x14ac:dyDescent="0.15">
      <c r="B18" s="298">
        <f>電力!B18</f>
        <v>0</v>
      </c>
      <c r="C18" s="299"/>
      <c r="D18" s="279"/>
      <c r="E18" s="251"/>
      <c r="F18" s="252"/>
      <c r="G18" s="253"/>
      <c r="H18" s="257"/>
      <c r="I18" s="258"/>
      <c r="J18" s="259"/>
      <c r="K18" s="260"/>
      <c r="L18" s="81">
        <f>電力!L18</f>
        <v>0</v>
      </c>
      <c r="M18" s="16">
        <f t="shared" si="0"/>
        <v>0</v>
      </c>
      <c r="N18" s="109">
        <f t="shared" ref="N18:N32" si="3">IF(M18&lt;&gt;0,(J18-F18)*(H18-D18)/M18,0)</f>
        <v>0</v>
      </c>
      <c r="O18" s="110"/>
      <c r="P18" s="111"/>
      <c r="Q18" s="18">
        <f t="shared" si="1"/>
        <v>0</v>
      </c>
      <c r="R18" s="53"/>
      <c r="S18" s="155"/>
      <c r="T18" s="156"/>
      <c r="U18" s="7"/>
    </row>
    <row r="19" spans="2:21" ht="19.5" customHeight="1" x14ac:dyDescent="0.15">
      <c r="B19" s="298">
        <f>電力!B19</f>
        <v>0</v>
      </c>
      <c r="C19" s="299"/>
      <c r="D19" s="284"/>
      <c r="E19" s="285"/>
      <c r="F19" s="286"/>
      <c r="G19" s="287"/>
      <c r="H19" s="257"/>
      <c r="I19" s="258"/>
      <c r="J19" s="259"/>
      <c r="K19" s="260"/>
      <c r="L19" s="81">
        <f>電力!L19</f>
        <v>0</v>
      </c>
      <c r="M19" s="16">
        <f t="shared" si="0"/>
        <v>0</v>
      </c>
      <c r="N19" s="109">
        <f t="shared" si="3"/>
        <v>0</v>
      </c>
      <c r="O19" s="110"/>
      <c r="P19" s="111"/>
      <c r="Q19" s="31">
        <f t="shared" si="1"/>
        <v>0</v>
      </c>
      <c r="R19" s="53"/>
      <c r="S19" s="155"/>
      <c r="T19" s="156"/>
      <c r="U19" s="7"/>
    </row>
    <row r="20" spans="2:21" ht="19.5" customHeight="1" x14ac:dyDescent="0.15">
      <c r="B20" s="298">
        <f>電力!B20</f>
        <v>0</v>
      </c>
      <c r="C20" s="299"/>
      <c r="D20" s="284"/>
      <c r="E20" s="285"/>
      <c r="F20" s="286"/>
      <c r="G20" s="287"/>
      <c r="H20" s="257"/>
      <c r="I20" s="258"/>
      <c r="J20" s="259"/>
      <c r="K20" s="260"/>
      <c r="L20" s="81">
        <f>電力!L20</f>
        <v>0</v>
      </c>
      <c r="M20" s="16">
        <f t="shared" si="0"/>
        <v>0</v>
      </c>
      <c r="N20" s="254">
        <f t="shared" si="3"/>
        <v>0</v>
      </c>
      <c r="O20" s="255"/>
      <c r="P20" s="256"/>
      <c r="Q20" s="33">
        <f t="shared" si="1"/>
        <v>0</v>
      </c>
      <c r="R20" s="53"/>
      <c r="S20" s="155"/>
      <c r="T20" s="156"/>
      <c r="U20" s="7"/>
    </row>
    <row r="21" spans="2:21" ht="19.5" customHeight="1" x14ac:dyDescent="0.15">
      <c r="B21" s="298">
        <f>電力!B21</f>
        <v>0</v>
      </c>
      <c r="C21" s="299"/>
      <c r="D21" s="240"/>
      <c r="E21" s="241"/>
      <c r="F21" s="242"/>
      <c r="G21" s="243"/>
      <c r="H21" s="250"/>
      <c r="I21" s="251"/>
      <c r="J21" s="252"/>
      <c r="K21" s="253"/>
      <c r="L21" s="81">
        <f>電力!L21</f>
        <v>0</v>
      </c>
      <c r="M21" s="16">
        <f t="shared" ref="M21:M26" si="4">H21-D21-L21</f>
        <v>0</v>
      </c>
      <c r="N21" s="261">
        <f t="shared" ref="N21:N26" si="5">IF(M21&lt;&gt;0,(J21-F21)*(H21-D21)/M21,0)</f>
        <v>0</v>
      </c>
      <c r="O21" s="262"/>
      <c r="P21" s="263"/>
      <c r="Q21" s="33">
        <f t="shared" ref="Q21:Q26" si="6">N21*2.23</f>
        <v>0</v>
      </c>
      <c r="R21" s="53"/>
      <c r="S21" s="155"/>
      <c r="T21" s="156"/>
      <c r="U21" s="7"/>
    </row>
    <row r="22" spans="2:21" ht="19.5" customHeight="1" x14ac:dyDescent="0.15">
      <c r="B22" s="298">
        <f>電力!B22</f>
        <v>0</v>
      </c>
      <c r="C22" s="299"/>
      <c r="D22" s="240"/>
      <c r="E22" s="241"/>
      <c r="F22" s="242"/>
      <c r="G22" s="243"/>
      <c r="H22" s="257"/>
      <c r="I22" s="258"/>
      <c r="J22" s="259"/>
      <c r="K22" s="260"/>
      <c r="L22" s="81">
        <f>電力!L22</f>
        <v>0</v>
      </c>
      <c r="M22" s="16">
        <f t="shared" si="4"/>
        <v>0</v>
      </c>
      <c r="N22" s="109">
        <f t="shared" si="5"/>
        <v>0</v>
      </c>
      <c r="O22" s="110"/>
      <c r="P22" s="111"/>
      <c r="Q22" s="33">
        <f t="shared" si="6"/>
        <v>0</v>
      </c>
      <c r="R22" s="53"/>
      <c r="S22" s="155"/>
      <c r="T22" s="156"/>
      <c r="U22" s="7"/>
    </row>
    <row r="23" spans="2:21" ht="19.5" customHeight="1" x14ac:dyDescent="0.15">
      <c r="B23" s="298">
        <f>電力!B23</f>
        <v>0</v>
      </c>
      <c r="C23" s="299"/>
      <c r="D23" s="240"/>
      <c r="E23" s="241"/>
      <c r="F23" s="242"/>
      <c r="G23" s="243"/>
      <c r="H23" s="257"/>
      <c r="I23" s="258"/>
      <c r="J23" s="259"/>
      <c r="K23" s="260"/>
      <c r="L23" s="81">
        <f>電力!L23</f>
        <v>0</v>
      </c>
      <c r="M23" s="16">
        <f t="shared" si="4"/>
        <v>0</v>
      </c>
      <c r="N23" s="109">
        <f t="shared" si="5"/>
        <v>0</v>
      </c>
      <c r="O23" s="110"/>
      <c r="P23" s="111"/>
      <c r="Q23" s="18">
        <f t="shared" si="6"/>
        <v>0</v>
      </c>
      <c r="R23" s="53"/>
      <c r="S23" s="155"/>
      <c r="T23" s="156"/>
      <c r="U23" s="7"/>
    </row>
    <row r="24" spans="2:21" ht="19.5" customHeight="1" x14ac:dyDescent="0.15">
      <c r="B24" s="298">
        <f>電力!B24</f>
        <v>0</v>
      </c>
      <c r="C24" s="299"/>
      <c r="D24" s="240"/>
      <c r="E24" s="241"/>
      <c r="F24" s="242"/>
      <c r="G24" s="243"/>
      <c r="H24" s="250"/>
      <c r="I24" s="251"/>
      <c r="J24" s="252"/>
      <c r="K24" s="253"/>
      <c r="L24" s="81">
        <f>電力!L24</f>
        <v>0</v>
      </c>
      <c r="M24" s="16">
        <f t="shared" si="4"/>
        <v>0</v>
      </c>
      <c r="N24" s="254">
        <f t="shared" si="5"/>
        <v>0</v>
      </c>
      <c r="O24" s="255"/>
      <c r="P24" s="256"/>
      <c r="Q24" s="18">
        <f t="shared" si="6"/>
        <v>0</v>
      </c>
      <c r="R24" s="53"/>
      <c r="S24" s="155"/>
      <c r="T24" s="156"/>
      <c r="U24" s="7"/>
    </row>
    <row r="25" spans="2:21" ht="19.5" customHeight="1" x14ac:dyDescent="0.15">
      <c r="B25" s="298">
        <f>電力!B25</f>
        <v>0</v>
      </c>
      <c r="C25" s="299"/>
      <c r="D25" s="240"/>
      <c r="E25" s="241"/>
      <c r="F25" s="242"/>
      <c r="G25" s="243"/>
      <c r="H25" s="257"/>
      <c r="I25" s="258"/>
      <c r="J25" s="259"/>
      <c r="K25" s="260"/>
      <c r="L25" s="81">
        <f>電力!L25</f>
        <v>0</v>
      </c>
      <c r="M25" s="16">
        <f t="shared" si="4"/>
        <v>0</v>
      </c>
      <c r="N25" s="261">
        <f t="shared" si="5"/>
        <v>0</v>
      </c>
      <c r="O25" s="262"/>
      <c r="P25" s="263"/>
      <c r="Q25" s="31">
        <f t="shared" si="6"/>
        <v>0</v>
      </c>
      <c r="R25" s="53"/>
      <c r="S25" s="155"/>
      <c r="T25" s="156"/>
      <c r="U25" s="7"/>
    </row>
    <row r="26" spans="2:21" ht="19.5" customHeight="1" x14ac:dyDescent="0.15">
      <c r="B26" s="300">
        <f>電力!B26</f>
        <v>0</v>
      </c>
      <c r="C26" s="301"/>
      <c r="D26" s="240"/>
      <c r="E26" s="241"/>
      <c r="F26" s="242"/>
      <c r="G26" s="243"/>
      <c r="H26" s="244"/>
      <c r="I26" s="245"/>
      <c r="J26" s="246"/>
      <c r="K26" s="247"/>
      <c r="L26" s="84">
        <f>電力!L26</f>
        <v>0</v>
      </c>
      <c r="M26" s="15">
        <f t="shared" si="4"/>
        <v>0</v>
      </c>
      <c r="N26" s="109">
        <f t="shared" si="5"/>
        <v>0</v>
      </c>
      <c r="O26" s="110"/>
      <c r="P26" s="111"/>
      <c r="Q26" s="34">
        <f t="shared" si="6"/>
        <v>0</v>
      </c>
      <c r="R26" s="53"/>
      <c r="S26" s="155"/>
      <c r="T26" s="156"/>
      <c r="U26" s="7"/>
    </row>
    <row r="27" spans="2:21" ht="19.5" customHeight="1" x14ac:dyDescent="0.15">
      <c r="B27" s="304">
        <f>電力!B27</f>
        <v>0</v>
      </c>
      <c r="C27" s="305"/>
      <c r="D27" s="112"/>
      <c r="E27" s="113"/>
      <c r="F27" s="107"/>
      <c r="G27" s="108"/>
      <c r="H27" s="250"/>
      <c r="I27" s="251"/>
      <c r="J27" s="252"/>
      <c r="K27" s="253"/>
      <c r="L27" s="83">
        <f>電力!L27</f>
        <v>0</v>
      </c>
      <c r="M27" s="43">
        <f t="shared" si="0"/>
        <v>0</v>
      </c>
      <c r="N27" s="254">
        <f t="shared" si="3"/>
        <v>0</v>
      </c>
      <c r="O27" s="255"/>
      <c r="P27" s="256"/>
      <c r="Q27" s="31">
        <f t="shared" si="1"/>
        <v>0</v>
      </c>
      <c r="R27" s="53"/>
      <c r="S27" s="155"/>
      <c r="T27" s="156"/>
      <c r="U27" s="7"/>
    </row>
    <row r="28" spans="2:21" ht="19.5" customHeight="1" x14ac:dyDescent="0.15">
      <c r="B28" s="298">
        <f>電力!B28</f>
        <v>0</v>
      </c>
      <c r="C28" s="299"/>
      <c r="D28" s="240"/>
      <c r="E28" s="241"/>
      <c r="F28" s="242"/>
      <c r="G28" s="243"/>
      <c r="H28" s="257"/>
      <c r="I28" s="258"/>
      <c r="J28" s="259"/>
      <c r="K28" s="260"/>
      <c r="L28" s="81">
        <f>電力!L28</f>
        <v>0</v>
      </c>
      <c r="M28" s="16">
        <f t="shared" si="0"/>
        <v>0</v>
      </c>
      <c r="N28" s="109">
        <f t="shared" si="3"/>
        <v>0</v>
      </c>
      <c r="O28" s="110"/>
      <c r="P28" s="111"/>
      <c r="Q28" s="33">
        <f t="shared" si="1"/>
        <v>0</v>
      </c>
      <c r="R28" s="53"/>
      <c r="S28" s="155"/>
      <c r="T28" s="156"/>
      <c r="U28" s="7"/>
    </row>
    <row r="29" spans="2:21" ht="19.5" customHeight="1" x14ac:dyDescent="0.15">
      <c r="B29" s="298">
        <f>電力!B29</f>
        <v>0</v>
      </c>
      <c r="C29" s="299"/>
      <c r="D29" s="240"/>
      <c r="E29" s="241"/>
      <c r="F29" s="242"/>
      <c r="G29" s="243"/>
      <c r="H29" s="257"/>
      <c r="I29" s="258"/>
      <c r="J29" s="259"/>
      <c r="K29" s="260"/>
      <c r="L29" s="81">
        <f>電力!L29</f>
        <v>0</v>
      </c>
      <c r="M29" s="16">
        <f t="shared" si="0"/>
        <v>0</v>
      </c>
      <c r="N29" s="109">
        <f t="shared" si="3"/>
        <v>0</v>
      </c>
      <c r="O29" s="110"/>
      <c r="P29" s="111"/>
      <c r="Q29" s="18">
        <f t="shared" si="1"/>
        <v>0</v>
      </c>
      <c r="R29" s="53"/>
      <c r="S29" s="155"/>
      <c r="T29" s="156"/>
      <c r="U29" s="7"/>
    </row>
    <row r="30" spans="2:21" ht="19.5" customHeight="1" x14ac:dyDescent="0.15">
      <c r="B30" s="298">
        <f>電力!B30</f>
        <v>0</v>
      </c>
      <c r="C30" s="299"/>
      <c r="D30" s="240"/>
      <c r="E30" s="241"/>
      <c r="F30" s="242"/>
      <c r="G30" s="243"/>
      <c r="H30" s="250"/>
      <c r="I30" s="251"/>
      <c r="J30" s="252"/>
      <c r="K30" s="253"/>
      <c r="L30" s="81">
        <f>電力!L30</f>
        <v>0</v>
      </c>
      <c r="M30" s="16">
        <f t="shared" si="0"/>
        <v>0</v>
      </c>
      <c r="N30" s="254">
        <f t="shared" si="3"/>
        <v>0</v>
      </c>
      <c r="O30" s="255"/>
      <c r="P30" s="256"/>
      <c r="Q30" s="18">
        <f t="shared" si="1"/>
        <v>0</v>
      </c>
      <c r="R30" s="53"/>
      <c r="S30" s="155"/>
      <c r="T30" s="156"/>
      <c r="U30" s="7"/>
    </row>
    <row r="31" spans="2:21" ht="19.5" customHeight="1" x14ac:dyDescent="0.15">
      <c r="B31" s="298">
        <f>電力!B31</f>
        <v>0</v>
      </c>
      <c r="C31" s="299"/>
      <c r="D31" s="240"/>
      <c r="E31" s="241"/>
      <c r="F31" s="242"/>
      <c r="G31" s="243"/>
      <c r="H31" s="257"/>
      <c r="I31" s="258"/>
      <c r="J31" s="259"/>
      <c r="K31" s="260"/>
      <c r="L31" s="81">
        <f>電力!L31</f>
        <v>0</v>
      </c>
      <c r="M31" s="16">
        <f t="shared" si="0"/>
        <v>0</v>
      </c>
      <c r="N31" s="261">
        <f t="shared" si="3"/>
        <v>0</v>
      </c>
      <c r="O31" s="262"/>
      <c r="P31" s="263"/>
      <c r="Q31" s="31">
        <f t="shared" si="1"/>
        <v>0</v>
      </c>
      <c r="R31" s="53"/>
      <c r="S31" s="155"/>
      <c r="T31" s="156"/>
      <c r="U31" s="7"/>
    </row>
    <row r="32" spans="2:21" ht="19.5" customHeight="1" x14ac:dyDescent="0.15">
      <c r="B32" s="302">
        <f>電力!B32</f>
        <v>0</v>
      </c>
      <c r="C32" s="303"/>
      <c r="D32" s="266"/>
      <c r="E32" s="267"/>
      <c r="F32" s="268"/>
      <c r="G32" s="269"/>
      <c r="H32" s="270"/>
      <c r="I32" s="271"/>
      <c r="J32" s="272"/>
      <c r="K32" s="273"/>
      <c r="L32" s="85">
        <f>電力!L32</f>
        <v>0</v>
      </c>
      <c r="M32" s="39">
        <f t="shared" si="0"/>
        <v>0</v>
      </c>
      <c r="N32" s="274">
        <f t="shared" si="3"/>
        <v>0</v>
      </c>
      <c r="O32" s="275"/>
      <c r="P32" s="276"/>
      <c r="Q32" s="58">
        <f t="shared" si="1"/>
        <v>0</v>
      </c>
      <c r="R32" s="74"/>
      <c r="S32" s="157"/>
      <c r="T32" s="158"/>
      <c r="U32" s="7"/>
    </row>
    <row r="33" ht="19.5" customHeight="1" x14ac:dyDescent="0.15"/>
  </sheetData>
  <mergeCells count="180">
    <mergeCell ref="S30:T30"/>
    <mergeCell ref="S31:T31"/>
    <mergeCell ref="S32:T32"/>
    <mergeCell ref="R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29:T29"/>
    <mergeCell ref="Q7:Q8"/>
    <mergeCell ref="D3:E3"/>
    <mergeCell ref="N9:P9"/>
    <mergeCell ref="B10:C10"/>
    <mergeCell ref="D10:E10"/>
    <mergeCell ref="F10:G10"/>
    <mergeCell ref="H10:I10"/>
    <mergeCell ref="J10:K10"/>
    <mergeCell ref="N10:P10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7:C8"/>
    <mergeCell ref="D7:G7"/>
    <mergeCell ref="H7:K7"/>
    <mergeCell ref="N7:P8"/>
    <mergeCell ref="B12:C12"/>
    <mergeCell ref="D12:E12"/>
    <mergeCell ref="F12:G12"/>
    <mergeCell ref="H12:I12"/>
    <mergeCell ref="J12:K12"/>
    <mergeCell ref="N12:P12"/>
    <mergeCell ref="B11:C11"/>
    <mergeCell ref="D11:E11"/>
    <mergeCell ref="F11:G11"/>
    <mergeCell ref="H11:I11"/>
    <mergeCell ref="J11:K11"/>
    <mergeCell ref="N11:P11"/>
    <mergeCell ref="B14:C14"/>
    <mergeCell ref="D14:E14"/>
    <mergeCell ref="F14:G14"/>
    <mergeCell ref="H14:I14"/>
    <mergeCell ref="J14:K14"/>
    <mergeCell ref="N14:P14"/>
    <mergeCell ref="B13:C13"/>
    <mergeCell ref="D13:E13"/>
    <mergeCell ref="F13:G13"/>
    <mergeCell ref="H13:I13"/>
    <mergeCell ref="J13:K13"/>
    <mergeCell ref="N13:P13"/>
    <mergeCell ref="B16:C16"/>
    <mergeCell ref="D16:E16"/>
    <mergeCell ref="F16:G16"/>
    <mergeCell ref="H16:I16"/>
    <mergeCell ref="J16:K16"/>
    <mergeCell ref="N16:P16"/>
    <mergeCell ref="B15:C15"/>
    <mergeCell ref="D15:E15"/>
    <mergeCell ref="F15:G15"/>
    <mergeCell ref="H15:I15"/>
    <mergeCell ref="J15:K15"/>
    <mergeCell ref="N15:P15"/>
    <mergeCell ref="B18:C18"/>
    <mergeCell ref="D18:E18"/>
    <mergeCell ref="F18:G18"/>
    <mergeCell ref="H18:I18"/>
    <mergeCell ref="J18:K18"/>
    <mergeCell ref="N18:P18"/>
    <mergeCell ref="B17:C17"/>
    <mergeCell ref="D17:E17"/>
    <mergeCell ref="F17:G17"/>
    <mergeCell ref="H17:I17"/>
    <mergeCell ref="J17:K17"/>
    <mergeCell ref="N17:P17"/>
    <mergeCell ref="B20:C20"/>
    <mergeCell ref="D20:E20"/>
    <mergeCell ref="F20:G20"/>
    <mergeCell ref="H20:I20"/>
    <mergeCell ref="J20:K20"/>
    <mergeCell ref="N20:P20"/>
    <mergeCell ref="B19:C19"/>
    <mergeCell ref="D19:E19"/>
    <mergeCell ref="F19:G19"/>
    <mergeCell ref="H19:I19"/>
    <mergeCell ref="J19:K19"/>
    <mergeCell ref="N19:P19"/>
    <mergeCell ref="B28:C28"/>
    <mergeCell ref="D28:E28"/>
    <mergeCell ref="F28:G28"/>
    <mergeCell ref="H28:I28"/>
    <mergeCell ref="J28:K28"/>
    <mergeCell ref="N28:P28"/>
    <mergeCell ref="B27:C27"/>
    <mergeCell ref="D27:E27"/>
    <mergeCell ref="F27:G27"/>
    <mergeCell ref="H27:I27"/>
    <mergeCell ref="J27:K27"/>
    <mergeCell ref="N27:P27"/>
    <mergeCell ref="B30:C30"/>
    <mergeCell ref="D30:E30"/>
    <mergeCell ref="F30:G30"/>
    <mergeCell ref="H30:I30"/>
    <mergeCell ref="J30:K30"/>
    <mergeCell ref="N30:P30"/>
    <mergeCell ref="B29:C29"/>
    <mergeCell ref="D29:E29"/>
    <mergeCell ref="F29:G29"/>
    <mergeCell ref="H29:I29"/>
    <mergeCell ref="J29:K29"/>
    <mergeCell ref="N29:P29"/>
    <mergeCell ref="B32:C32"/>
    <mergeCell ref="D32:E32"/>
    <mergeCell ref="F32:G32"/>
    <mergeCell ref="H32:I32"/>
    <mergeCell ref="J32:K32"/>
    <mergeCell ref="N32:P32"/>
    <mergeCell ref="B31:C31"/>
    <mergeCell ref="D31:E31"/>
    <mergeCell ref="F31:G31"/>
    <mergeCell ref="H31:I31"/>
    <mergeCell ref="J31:K31"/>
    <mergeCell ref="N31:P31"/>
    <mergeCell ref="B21:C21"/>
    <mergeCell ref="D21:E21"/>
    <mergeCell ref="F21:G21"/>
    <mergeCell ref="H21:I21"/>
    <mergeCell ref="J21:K21"/>
    <mergeCell ref="N21:P21"/>
    <mergeCell ref="B22:C22"/>
    <mergeCell ref="D22:E22"/>
    <mergeCell ref="F22:G22"/>
    <mergeCell ref="H22:I22"/>
    <mergeCell ref="J22:K22"/>
    <mergeCell ref="N22:P22"/>
    <mergeCell ref="B23:C23"/>
    <mergeCell ref="D23:E23"/>
    <mergeCell ref="F23:G23"/>
    <mergeCell ref="H23:I23"/>
    <mergeCell ref="J23:K23"/>
    <mergeCell ref="N23:P23"/>
    <mergeCell ref="B24:C24"/>
    <mergeCell ref="D24:E24"/>
    <mergeCell ref="F24:G24"/>
    <mergeCell ref="H24:I24"/>
    <mergeCell ref="J24:K24"/>
    <mergeCell ref="N24:P24"/>
    <mergeCell ref="B25:C25"/>
    <mergeCell ref="D25:E25"/>
    <mergeCell ref="F25:G25"/>
    <mergeCell ref="H25:I25"/>
    <mergeCell ref="J25:K25"/>
    <mergeCell ref="N25:P25"/>
    <mergeCell ref="B26:C26"/>
    <mergeCell ref="D26:E26"/>
    <mergeCell ref="F26:G26"/>
    <mergeCell ref="H26:I26"/>
    <mergeCell ref="J26:K26"/>
    <mergeCell ref="N26:P26"/>
  </mergeCells>
  <phoneticPr fontId="2"/>
  <dataValidations count="1">
    <dataValidation type="list" allowBlank="1" showInputMessage="1" showErrorMessage="1" sqref="R9:R27">
      <formula1>"空室,天変地異,その他"</formula1>
    </dataValidation>
  </dataValidations>
  <pageMargins left="0.45" right="0.2" top="0.59055118110236227" bottom="0.39370078740157483" header="0.39370078740157483" footer="0.19685039370078741"/>
  <pageSetup paperSize="9" scale="77" orientation="landscape" r:id="rId1"/>
  <headerFooter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V33"/>
  <sheetViews>
    <sheetView showZeros="0" view="pageBreakPreview" zoomScaleNormal="100" zoomScaleSheetLayoutView="100" workbookViewId="0">
      <selection activeCell="D3" sqref="D3:E3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3" width="13.33203125" style="1" customWidth="1"/>
    <col min="14" max="14" width="6.5" style="1" customWidth="1"/>
    <col min="15" max="15" width="8.33203125" style="1" customWidth="1"/>
    <col min="16" max="16" width="6.6640625" style="1" customWidth="1"/>
    <col min="17" max="18" width="21.6640625" style="1" customWidth="1"/>
    <col min="19" max="19" width="20" style="1" customWidth="1"/>
    <col min="20" max="20" width="26.6640625" style="1" customWidth="1"/>
    <col min="21" max="21" width="5.5" style="1" customWidth="1"/>
    <col min="22" max="25" width="3.6640625" style="1" customWidth="1"/>
    <col min="26" max="16384" width="3.5" style="1"/>
  </cols>
  <sheetData>
    <row r="1" spans="1:22" ht="22.5" customHeight="1" x14ac:dyDescent="0.15">
      <c r="S1" s="26"/>
      <c r="T1" s="26"/>
    </row>
    <row r="2" spans="1:22" ht="22.5" customHeight="1" x14ac:dyDescent="0.15">
      <c r="B2" s="45" t="s">
        <v>43</v>
      </c>
      <c r="C2" s="45" t="s">
        <v>48</v>
      </c>
      <c r="R2" s="67"/>
      <c r="S2" s="68" t="s">
        <v>46</v>
      </c>
      <c r="T2" s="104">
        <f>電力!U2</f>
        <v>10001</v>
      </c>
      <c r="U2" s="67"/>
    </row>
    <row r="3" spans="1:22" ht="22.5" customHeight="1" x14ac:dyDescent="0.15">
      <c r="B3" s="2"/>
      <c r="C3" s="2"/>
      <c r="D3" s="308" t="str">
        <f>電力!D3</f>
        <v>令和３</v>
      </c>
      <c r="E3" s="308"/>
      <c r="F3" s="46" t="s">
        <v>78</v>
      </c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</row>
    <row r="4" spans="1:22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4"/>
      <c r="T5" s="54"/>
      <c r="U5" s="2"/>
    </row>
    <row r="6" spans="1:22" ht="22.5" customHeight="1" x14ac:dyDescent="0.15">
      <c r="B6" s="21" t="s">
        <v>38</v>
      </c>
      <c r="C6" s="17"/>
      <c r="D6" s="17"/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x14ac:dyDescent="0.15">
      <c r="A7" s="2"/>
      <c r="B7" s="130" t="s">
        <v>29</v>
      </c>
      <c r="C7" s="131"/>
      <c r="D7" s="134" t="s">
        <v>13</v>
      </c>
      <c r="E7" s="135"/>
      <c r="F7" s="135"/>
      <c r="G7" s="135"/>
      <c r="H7" s="135" t="s">
        <v>14</v>
      </c>
      <c r="I7" s="135"/>
      <c r="J7" s="135"/>
      <c r="K7" s="135"/>
      <c r="L7" s="44" t="s">
        <v>19</v>
      </c>
      <c r="M7" s="44" t="s">
        <v>23</v>
      </c>
      <c r="N7" s="136" t="s">
        <v>71</v>
      </c>
      <c r="O7" s="137"/>
      <c r="P7" s="137"/>
      <c r="Q7" s="138" t="s">
        <v>49</v>
      </c>
      <c r="R7" s="135" t="s">
        <v>9</v>
      </c>
      <c r="S7" s="135"/>
      <c r="T7" s="135"/>
    </row>
    <row r="8" spans="1:22" s="4" customFormat="1" ht="19.5" customHeight="1" x14ac:dyDescent="0.15">
      <c r="A8" s="6"/>
      <c r="B8" s="132"/>
      <c r="C8" s="133"/>
      <c r="D8" s="134" t="s">
        <v>12</v>
      </c>
      <c r="E8" s="135"/>
      <c r="F8" s="135" t="s">
        <v>15</v>
      </c>
      <c r="G8" s="135"/>
      <c r="H8" s="135" t="s">
        <v>12</v>
      </c>
      <c r="I8" s="135"/>
      <c r="J8" s="135" t="s">
        <v>15</v>
      </c>
      <c r="K8" s="135"/>
      <c r="L8" s="42" t="s">
        <v>17</v>
      </c>
      <c r="M8" s="42" t="s">
        <v>17</v>
      </c>
      <c r="N8" s="137"/>
      <c r="O8" s="137"/>
      <c r="P8" s="137"/>
      <c r="Q8" s="139"/>
      <c r="R8" s="69" t="s">
        <v>16</v>
      </c>
      <c r="S8" s="135" t="s">
        <v>11</v>
      </c>
      <c r="T8" s="135"/>
    </row>
    <row r="9" spans="1:22" s="4" customFormat="1" ht="19.5" customHeight="1" x14ac:dyDescent="0.15">
      <c r="A9" s="6"/>
      <c r="B9" s="314">
        <f>電力!B9</f>
        <v>0</v>
      </c>
      <c r="C9" s="315"/>
      <c r="D9" s="112"/>
      <c r="E9" s="113"/>
      <c r="F9" s="107"/>
      <c r="G9" s="108"/>
      <c r="H9" s="114"/>
      <c r="I9" s="113"/>
      <c r="J9" s="107"/>
      <c r="K9" s="108"/>
      <c r="L9" s="86">
        <f>電力!L9</f>
        <v>0</v>
      </c>
      <c r="M9" s="14">
        <f>H9-D9-L9</f>
        <v>0</v>
      </c>
      <c r="N9" s="145">
        <f>IF(M9&lt;&gt;0,(J9-F9)*(H9-D9)/M9,0)</f>
        <v>0</v>
      </c>
      <c r="O9" s="146"/>
      <c r="P9" s="147"/>
      <c r="Q9" s="30">
        <f>N9*6.54</f>
        <v>0</v>
      </c>
      <c r="R9" s="75"/>
      <c r="S9" s="153"/>
      <c r="T9" s="154"/>
      <c r="U9" s="7"/>
    </row>
    <row r="10" spans="1:22" s="4" customFormat="1" ht="19.5" customHeight="1" x14ac:dyDescent="0.15">
      <c r="A10" s="6"/>
      <c r="B10" s="306">
        <f>電力!B10</f>
        <v>0</v>
      </c>
      <c r="C10" s="307"/>
      <c r="D10" s="112"/>
      <c r="E10" s="113"/>
      <c r="F10" s="242"/>
      <c r="G10" s="243"/>
      <c r="H10" s="114"/>
      <c r="I10" s="113"/>
      <c r="J10" s="286"/>
      <c r="K10" s="287"/>
      <c r="L10" s="81">
        <f>電力!L10</f>
        <v>0</v>
      </c>
      <c r="M10" s="15">
        <f t="shared" ref="M10:M32" si="0">H10-D10-L10</f>
        <v>0</v>
      </c>
      <c r="N10" s="109">
        <f>IF(M10&lt;&gt;0,(J10-F10)*(H10-D10)/M10,0)</f>
        <v>0</v>
      </c>
      <c r="O10" s="110"/>
      <c r="P10" s="111"/>
      <c r="Q10" s="18">
        <f t="shared" ref="Q10:Q32" si="1">N10*6.54</f>
        <v>0</v>
      </c>
      <c r="R10" s="53"/>
      <c r="S10" s="155"/>
      <c r="T10" s="156"/>
      <c r="U10" s="7"/>
    </row>
    <row r="11" spans="1:22" s="4" customFormat="1" ht="19.5" customHeight="1" x14ac:dyDescent="0.15">
      <c r="A11" s="6"/>
      <c r="B11" s="306">
        <f>電力!B11</f>
        <v>0</v>
      </c>
      <c r="C11" s="307"/>
      <c r="D11" s="112"/>
      <c r="E11" s="113"/>
      <c r="F11" s="242"/>
      <c r="G11" s="243"/>
      <c r="H11" s="114"/>
      <c r="I11" s="113"/>
      <c r="J11" s="246"/>
      <c r="K11" s="247"/>
      <c r="L11" s="82">
        <f>電力!L11</f>
        <v>0</v>
      </c>
      <c r="M11" s="9">
        <f t="shared" si="0"/>
        <v>0</v>
      </c>
      <c r="N11" s="109">
        <f t="shared" ref="N11:N14" si="2">IF(M11&lt;&gt;0,(J11-F11)*(H11-D11)/M11,0)</f>
        <v>0</v>
      </c>
      <c r="O11" s="110"/>
      <c r="P11" s="111"/>
      <c r="Q11" s="100">
        <f t="shared" si="1"/>
        <v>0</v>
      </c>
      <c r="R11" s="53"/>
      <c r="S11" s="155"/>
      <c r="T11" s="156"/>
      <c r="U11" s="7"/>
    </row>
    <row r="12" spans="1:22" s="4" customFormat="1" ht="19.5" customHeight="1" x14ac:dyDescent="0.15">
      <c r="A12" s="6"/>
      <c r="B12" s="306">
        <f>電力!B12</f>
        <v>0</v>
      </c>
      <c r="C12" s="307"/>
      <c r="D12" s="112"/>
      <c r="E12" s="113"/>
      <c r="F12" s="242"/>
      <c r="G12" s="243"/>
      <c r="H12" s="114"/>
      <c r="I12" s="113"/>
      <c r="J12" s="242"/>
      <c r="K12" s="243"/>
      <c r="L12" s="83">
        <f>電力!L12</f>
        <v>0</v>
      </c>
      <c r="M12" s="15">
        <f t="shared" si="0"/>
        <v>0</v>
      </c>
      <c r="N12" s="109">
        <f t="shared" si="2"/>
        <v>0</v>
      </c>
      <c r="O12" s="110"/>
      <c r="P12" s="111"/>
      <c r="Q12" s="18">
        <f t="shared" si="1"/>
        <v>0</v>
      </c>
      <c r="R12" s="53"/>
      <c r="S12" s="155"/>
      <c r="T12" s="156"/>
      <c r="U12" s="7"/>
    </row>
    <row r="13" spans="1:22" s="4" customFormat="1" ht="19.5" customHeight="1" x14ac:dyDescent="0.15">
      <c r="A13" s="6"/>
      <c r="B13" s="306">
        <f>電力!B13</f>
        <v>0</v>
      </c>
      <c r="C13" s="307"/>
      <c r="D13" s="112"/>
      <c r="E13" s="113"/>
      <c r="F13" s="242"/>
      <c r="G13" s="243"/>
      <c r="H13" s="114"/>
      <c r="I13" s="113"/>
      <c r="J13" s="242"/>
      <c r="K13" s="243"/>
      <c r="L13" s="82">
        <f>電力!L13</f>
        <v>0</v>
      </c>
      <c r="M13" s="15">
        <f t="shared" si="0"/>
        <v>0</v>
      </c>
      <c r="N13" s="109">
        <f t="shared" si="2"/>
        <v>0</v>
      </c>
      <c r="O13" s="110"/>
      <c r="P13" s="111"/>
      <c r="Q13" s="100">
        <f t="shared" si="1"/>
        <v>0</v>
      </c>
      <c r="R13" s="53"/>
      <c r="S13" s="155"/>
      <c r="T13" s="156"/>
      <c r="U13" s="7"/>
    </row>
    <row r="14" spans="1:22" s="4" customFormat="1" ht="19.5" customHeight="1" x14ac:dyDescent="0.15">
      <c r="A14" s="6"/>
      <c r="B14" s="306">
        <f>電力!B14</f>
        <v>0</v>
      </c>
      <c r="C14" s="307"/>
      <c r="D14" s="112"/>
      <c r="E14" s="113"/>
      <c r="F14" s="242"/>
      <c r="G14" s="243"/>
      <c r="H14" s="114"/>
      <c r="I14" s="113"/>
      <c r="J14" s="242"/>
      <c r="K14" s="243"/>
      <c r="L14" s="82">
        <f>電力!L14</f>
        <v>0</v>
      </c>
      <c r="M14" s="9">
        <f t="shared" si="0"/>
        <v>0</v>
      </c>
      <c r="N14" s="109">
        <f t="shared" si="2"/>
        <v>0</v>
      </c>
      <c r="O14" s="110"/>
      <c r="P14" s="111"/>
      <c r="Q14" s="33">
        <f t="shared" si="1"/>
        <v>0</v>
      </c>
      <c r="R14" s="53"/>
      <c r="S14" s="155"/>
      <c r="T14" s="156"/>
      <c r="U14" s="7"/>
    </row>
    <row r="15" spans="1:22" s="4" customFormat="1" ht="19.5" customHeight="1" x14ac:dyDescent="0.15">
      <c r="A15" s="6"/>
      <c r="B15" s="306">
        <f>電力!B15</f>
        <v>0</v>
      </c>
      <c r="C15" s="307"/>
      <c r="D15" s="112"/>
      <c r="E15" s="113"/>
      <c r="F15" s="242"/>
      <c r="G15" s="243"/>
      <c r="H15" s="114"/>
      <c r="I15" s="113"/>
      <c r="J15" s="242"/>
      <c r="K15" s="243"/>
      <c r="L15" s="83">
        <f>電力!L15</f>
        <v>0</v>
      </c>
      <c r="M15" s="16">
        <f t="shared" si="0"/>
        <v>0</v>
      </c>
      <c r="N15" s="145">
        <f>IF(M15&lt;&gt;0,(J15-F15)*(H15-D15)/M15,0)</f>
        <v>0</v>
      </c>
      <c r="O15" s="146"/>
      <c r="P15" s="147"/>
      <c r="Q15" s="18">
        <f t="shared" si="1"/>
        <v>0</v>
      </c>
      <c r="R15" s="53"/>
      <c r="S15" s="155"/>
      <c r="T15" s="156"/>
      <c r="U15" s="7"/>
    </row>
    <row r="16" spans="1:22" s="4" customFormat="1" ht="19.5" customHeight="1" x14ac:dyDescent="0.15">
      <c r="A16" s="6"/>
      <c r="B16" s="306">
        <f>電力!B16</f>
        <v>0</v>
      </c>
      <c r="C16" s="307"/>
      <c r="D16" s="279"/>
      <c r="E16" s="251"/>
      <c r="F16" s="286"/>
      <c r="G16" s="287"/>
      <c r="H16" s="250"/>
      <c r="I16" s="251"/>
      <c r="J16" s="286"/>
      <c r="K16" s="287"/>
      <c r="L16" s="81">
        <f>電力!L16</f>
        <v>0</v>
      </c>
      <c r="M16" s="16">
        <f t="shared" si="0"/>
        <v>0</v>
      </c>
      <c r="N16" s="109">
        <f>IF(M16&lt;&gt;0,(J16-F16)*(H16-D16)/M16,0)</f>
        <v>0</v>
      </c>
      <c r="O16" s="110"/>
      <c r="P16" s="111"/>
      <c r="Q16" s="18">
        <f t="shared" si="1"/>
        <v>0</v>
      </c>
      <c r="R16" s="53"/>
      <c r="S16" s="155"/>
      <c r="T16" s="156"/>
      <c r="U16" s="7"/>
    </row>
    <row r="17" spans="2:21" ht="19.5" customHeight="1" x14ac:dyDescent="0.15">
      <c r="B17" s="304">
        <f>電力!B17</f>
        <v>0</v>
      </c>
      <c r="C17" s="305"/>
      <c r="D17" s="240"/>
      <c r="E17" s="241"/>
      <c r="F17" s="242"/>
      <c r="G17" s="243"/>
      <c r="H17" s="288"/>
      <c r="I17" s="289"/>
      <c r="J17" s="290"/>
      <c r="K17" s="291"/>
      <c r="L17" s="81">
        <f>電力!L17</f>
        <v>0</v>
      </c>
      <c r="M17" s="16">
        <f t="shared" si="0"/>
        <v>0</v>
      </c>
      <c r="N17" s="109">
        <f>IF(M17&lt;&gt;0,(J17-F17)*(H17-D17)/M17,0)</f>
        <v>0</v>
      </c>
      <c r="O17" s="110"/>
      <c r="P17" s="111"/>
      <c r="Q17" s="100">
        <f t="shared" si="1"/>
        <v>0</v>
      </c>
      <c r="R17" s="53"/>
      <c r="S17" s="155"/>
      <c r="T17" s="156"/>
      <c r="U17" s="7"/>
    </row>
    <row r="18" spans="2:21" ht="19.5" customHeight="1" x14ac:dyDescent="0.15">
      <c r="B18" s="298">
        <f>電力!B18</f>
        <v>0</v>
      </c>
      <c r="C18" s="299"/>
      <c r="D18" s="279"/>
      <c r="E18" s="251"/>
      <c r="F18" s="252"/>
      <c r="G18" s="253"/>
      <c r="H18" s="257"/>
      <c r="I18" s="258"/>
      <c r="J18" s="259"/>
      <c r="K18" s="260"/>
      <c r="L18" s="81">
        <f>電力!L18</f>
        <v>0</v>
      </c>
      <c r="M18" s="16">
        <f t="shared" si="0"/>
        <v>0</v>
      </c>
      <c r="N18" s="109">
        <f t="shared" ref="N18:N32" si="3">IF(M18&lt;&gt;0,(J18-F18)*(H18-D18)/M18,0)</f>
        <v>0</v>
      </c>
      <c r="O18" s="110"/>
      <c r="P18" s="111"/>
      <c r="Q18" s="33">
        <f t="shared" si="1"/>
        <v>0</v>
      </c>
      <c r="R18" s="53"/>
      <c r="S18" s="155"/>
      <c r="T18" s="156"/>
      <c r="U18" s="7"/>
    </row>
    <row r="19" spans="2:21" ht="19.5" customHeight="1" x14ac:dyDescent="0.15">
      <c r="B19" s="298">
        <f>電力!B19</f>
        <v>0</v>
      </c>
      <c r="C19" s="299"/>
      <c r="D19" s="284"/>
      <c r="E19" s="285"/>
      <c r="F19" s="286"/>
      <c r="G19" s="287"/>
      <c r="H19" s="257"/>
      <c r="I19" s="258"/>
      <c r="J19" s="259"/>
      <c r="K19" s="260"/>
      <c r="L19" s="81">
        <f>電力!L19</f>
        <v>0</v>
      </c>
      <c r="M19" s="16">
        <f t="shared" si="0"/>
        <v>0</v>
      </c>
      <c r="N19" s="109">
        <f t="shared" si="3"/>
        <v>0</v>
      </c>
      <c r="O19" s="110"/>
      <c r="P19" s="111"/>
      <c r="Q19" s="33">
        <f t="shared" si="1"/>
        <v>0</v>
      </c>
      <c r="R19" s="53"/>
      <c r="S19" s="155"/>
      <c r="T19" s="156"/>
      <c r="U19" s="7"/>
    </row>
    <row r="20" spans="2:21" ht="19.5" customHeight="1" x14ac:dyDescent="0.15">
      <c r="B20" s="298">
        <f>電力!B20</f>
        <v>0</v>
      </c>
      <c r="C20" s="299"/>
      <c r="D20" s="284"/>
      <c r="E20" s="285"/>
      <c r="F20" s="286"/>
      <c r="G20" s="287"/>
      <c r="H20" s="257"/>
      <c r="I20" s="258"/>
      <c r="J20" s="259"/>
      <c r="K20" s="260"/>
      <c r="L20" s="81">
        <f>電力!L20</f>
        <v>0</v>
      </c>
      <c r="M20" s="16">
        <f t="shared" si="0"/>
        <v>0</v>
      </c>
      <c r="N20" s="254">
        <f t="shared" si="3"/>
        <v>0</v>
      </c>
      <c r="O20" s="255"/>
      <c r="P20" s="256"/>
      <c r="Q20" s="18">
        <f t="shared" si="1"/>
        <v>0</v>
      </c>
      <c r="R20" s="53"/>
      <c r="S20" s="155"/>
      <c r="T20" s="156"/>
      <c r="U20" s="7"/>
    </row>
    <row r="21" spans="2:21" ht="19.5" customHeight="1" x14ac:dyDescent="0.15">
      <c r="B21" s="298">
        <f>電力!B21</f>
        <v>0</v>
      </c>
      <c r="C21" s="299"/>
      <c r="D21" s="240"/>
      <c r="E21" s="241"/>
      <c r="F21" s="242"/>
      <c r="G21" s="243"/>
      <c r="H21" s="250"/>
      <c r="I21" s="251"/>
      <c r="J21" s="252"/>
      <c r="K21" s="253"/>
      <c r="L21" s="81">
        <f>電力!L21</f>
        <v>0</v>
      </c>
      <c r="M21" s="16">
        <f t="shared" ref="M21:M26" si="4">H21-D21-L21</f>
        <v>0</v>
      </c>
      <c r="N21" s="261">
        <f t="shared" ref="N21:N26" si="5">IF(M21&lt;&gt;0,(J21-F21)*(H21-D21)/M21,0)</f>
        <v>0</v>
      </c>
      <c r="O21" s="262"/>
      <c r="P21" s="263"/>
      <c r="Q21" s="100">
        <f t="shared" ref="Q21:Q26" si="6">N21*6.54</f>
        <v>0</v>
      </c>
      <c r="R21" s="53"/>
      <c r="S21" s="155"/>
      <c r="T21" s="156"/>
      <c r="U21" s="7"/>
    </row>
    <row r="22" spans="2:21" ht="19.5" customHeight="1" x14ac:dyDescent="0.15">
      <c r="B22" s="298">
        <f>電力!B22</f>
        <v>0</v>
      </c>
      <c r="C22" s="299"/>
      <c r="D22" s="240"/>
      <c r="E22" s="241"/>
      <c r="F22" s="242"/>
      <c r="G22" s="243"/>
      <c r="H22" s="257"/>
      <c r="I22" s="258"/>
      <c r="J22" s="259"/>
      <c r="K22" s="260"/>
      <c r="L22" s="81">
        <f>電力!L22</f>
        <v>0</v>
      </c>
      <c r="M22" s="16">
        <f t="shared" si="4"/>
        <v>0</v>
      </c>
      <c r="N22" s="109">
        <f t="shared" si="5"/>
        <v>0</v>
      </c>
      <c r="O22" s="110"/>
      <c r="P22" s="111"/>
      <c r="Q22" s="33">
        <f t="shared" si="6"/>
        <v>0</v>
      </c>
      <c r="R22" s="53"/>
      <c r="S22" s="155"/>
      <c r="T22" s="156"/>
      <c r="U22" s="7"/>
    </row>
    <row r="23" spans="2:21" ht="19.5" customHeight="1" x14ac:dyDescent="0.15">
      <c r="B23" s="298">
        <f>電力!B23</f>
        <v>0</v>
      </c>
      <c r="C23" s="299"/>
      <c r="D23" s="240"/>
      <c r="E23" s="241"/>
      <c r="F23" s="242"/>
      <c r="G23" s="243"/>
      <c r="H23" s="257"/>
      <c r="I23" s="258"/>
      <c r="J23" s="259"/>
      <c r="K23" s="260"/>
      <c r="L23" s="81">
        <f>電力!L23</f>
        <v>0</v>
      </c>
      <c r="M23" s="16">
        <f t="shared" si="4"/>
        <v>0</v>
      </c>
      <c r="N23" s="109">
        <f t="shared" si="5"/>
        <v>0</v>
      </c>
      <c r="O23" s="110"/>
      <c r="P23" s="111"/>
      <c r="Q23" s="18">
        <f t="shared" si="6"/>
        <v>0</v>
      </c>
      <c r="R23" s="53"/>
      <c r="S23" s="155"/>
      <c r="T23" s="156"/>
      <c r="U23" s="7"/>
    </row>
    <row r="24" spans="2:21" ht="19.5" customHeight="1" x14ac:dyDescent="0.15">
      <c r="B24" s="298">
        <f>電力!B24</f>
        <v>0</v>
      </c>
      <c r="C24" s="299"/>
      <c r="D24" s="240"/>
      <c r="E24" s="241"/>
      <c r="F24" s="242"/>
      <c r="G24" s="243"/>
      <c r="H24" s="250"/>
      <c r="I24" s="251"/>
      <c r="J24" s="252"/>
      <c r="K24" s="253"/>
      <c r="L24" s="81">
        <f>電力!L24</f>
        <v>0</v>
      </c>
      <c r="M24" s="16">
        <f t="shared" si="4"/>
        <v>0</v>
      </c>
      <c r="N24" s="254">
        <f t="shared" si="5"/>
        <v>0</v>
      </c>
      <c r="O24" s="255"/>
      <c r="P24" s="256"/>
      <c r="Q24" s="100">
        <f t="shared" si="6"/>
        <v>0</v>
      </c>
      <c r="R24" s="53"/>
      <c r="S24" s="155"/>
      <c r="T24" s="156"/>
      <c r="U24" s="7"/>
    </row>
    <row r="25" spans="2:21" ht="19.5" customHeight="1" x14ac:dyDescent="0.15">
      <c r="B25" s="298">
        <f>電力!B25</f>
        <v>0</v>
      </c>
      <c r="C25" s="299"/>
      <c r="D25" s="240"/>
      <c r="E25" s="241"/>
      <c r="F25" s="242"/>
      <c r="G25" s="243"/>
      <c r="H25" s="257"/>
      <c r="I25" s="258"/>
      <c r="J25" s="259"/>
      <c r="K25" s="260"/>
      <c r="L25" s="81">
        <f>電力!L25</f>
        <v>0</v>
      </c>
      <c r="M25" s="16">
        <f t="shared" si="4"/>
        <v>0</v>
      </c>
      <c r="N25" s="261">
        <f t="shared" si="5"/>
        <v>0</v>
      </c>
      <c r="O25" s="262"/>
      <c r="P25" s="263"/>
      <c r="Q25" s="18">
        <f t="shared" si="6"/>
        <v>0</v>
      </c>
      <c r="R25" s="53"/>
      <c r="S25" s="155"/>
      <c r="T25" s="156"/>
      <c r="U25" s="7"/>
    </row>
    <row r="26" spans="2:21" ht="19.5" customHeight="1" x14ac:dyDescent="0.15">
      <c r="B26" s="300">
        <f>電力!B26</f>
        <v>0</v>
      </c>
      <c r="C26" s="301"/>
      <c r="D26" s="240"/>
      <c r="E26" s="241"/>
      <c r="F26" s="242"/>
      <c r="G26" s="243"/>
      <c r="H26" s="244"/>
      <c r="I26" s="245"/>
      <c r="J26" s="246"/>
      <c r="K26" s="247"/>
      <c r="L26" s="84">
        <f>電力!L26</f>
        <v>0</v>
      </c>
      <c r="M26" s="15">
        <f t="shared" si="4"/>
        <v>0</v>
      </c>
      <c r="N26" s="109">
        <f t="shared" si="5"/>
        <v>0</v>
      </c>
      <c r="O26" s="110"/>
      <c r="P26" s="111"/>
      <c r="Q26" s="98">
        <f t="shared" si="6"/>
        <v>0</v>
      </c>
      <c r="R26" s="53"/>
      <c r="S26" s="155"/>
      <c r="T26" s="156"/>
      <c r="U26" s="7"/>
    </row>
    <row r="27" spans="2:21" ht="19.5" customHeight="1" x14ac:dyDescent="0.15">
      <c r="B27" s="304">
        <f>電力!B27</f>
        <v>0</v>
      </c>
      <c r="C27" s="305"/>
      <c r="D27" s="112"/>
      <c r="E27" s="113"/>
      <c r="F27" s="107"/>
      <c r="G27" s="108"/>
      <c r="H27" s="250"/>
      <c r="I27" s="251"/>
      <c r="J27" s="252"/>
      <c r="K27" s="253"/>
      <c r="L27" s="83">
        <f>電力!L27</f>
        <v>0</v>
      </c>
      <c r="M27" s="43">
        <f t="shared" si="0"/>
        <v>0</v>
      </c>
      <c r="N27" s="254">
        <f t="shared" si="3"/>
        <v>0</v>
      </c>
      <c r="O27" s="255"/>
      <c r="P27" s="256"/>
      <c r="Q27" s="100">
        <f t="shared" si="1"/>
        <v>0</v>
      </c>
      <c r="R27" s="53"/>
      <c r="S27" s="155"/>
      <c r="T27" s="156"/>
      <c r="U27" s="7"/>
    </row>
    <row r="28" spans="2:21" ht="19.5" customHeight="1" x14ac:dyDescent="0.15">
      <c r="B28" s="298">
        <f>電力!B28</f>
        <v>0</v>
      </c>
      <c r="C28" s="299"/>
      <c r="D28" s="240"/>
      <c r="E28" s="241"/>
      <c r="F28" s="242"/>
      <c r="G28" s="243"/>
      <c r="H28" s="257"/>
      <c r="I28" s="258"/>
      <c r="J28" s="259"/>
      <c r="K28" s="260"/>
      <c r="L28" s="81">
        <f>電力!L28</f>
        <v>0</v>
      </c>
      <c r="M28" s="16">
        <f t="shared" si="0"/>
        <v>0</v>
      </c>
      <c r="N28" s="109">
        <f t="shared" si="3"/>
        <v>0</v>
      </c>
      <c r="O28" s="110"/>
      <c r="P28" s="111"/>
      <c r="Q28" s="33">
        <f t="shared" si="1"/>
        <v>0</v>
      </c>
      <c r="R28" s="53"/>
      <c r="S28" s="155"/>
      <c r="T28" s="156"/>
      <c r="U28" s="7"/>
    </row>
    <row r="29" spans="2:21" ht="19.5" customHeight="1" x14ac:dyDescent="0.15">
      <c r="B29" s="298">
        <f>電力!B29</f>
        <v>0</v>
      </c>
      <c r="C29" s="299"/>
      <c r="D29" s="240"/>
      <c r="E29" s="241"/>
      <c r="F29" s="242"/>
      <c r="G29" s="243"/>
      <c r="H29" s="257"/>
      <c r="I29" s="258"/>
      <c r="J29" s="259"/>
      <c r="K29" s="260"/>
      <c r="L29" s="81">
        <f>電力!L29</f>
        <v>0</v>
      </c>
      <c r="M29" s="16">
        <f t="shared" si="0"/>
        <v>0</v>
      </c>
      <c r="N29" s="109">
        <f t="shared" si="3"/>
        <v>0</v>
      </c>
      <c r="O29" s="110"/>
      <c r="P29" s="111"/>
      <c r="Q29" s="18">
        <f t="shared" si="1"/>
        <v>0</v>
      </c>
      <c r="R29" s="53"/>
      <c r="S29" s="155"/>
      <c r="T29" s="156"/>
      <c r="U29" s="7"/>
    </row>
    <row r="30" spans="2:21" ht="19.5" customHeight="1" x14ac:dyDescent="0.15">
      <c r="B30" s="298">
        <f>電力!B30</f>
        <v>0</v>
      </c>
      <c r="C30" s="299"/>
      <c r="D30" s="240"/>
      <c r="E30" s="241"/>
      <c r="F30" s="242"/>
      <c r="G30" s="243"/>
      <c r="H30" s="250"/>
      <c r="I30" s="251"/>
      <c r="J30" s="252"/>
      <c r="K30" s="253"/>
      <c r="L30" s="81">
        <f>電力!L30</f>
        <v>0</v>
      </c>
      <c r="M30" s="16">
        <f t="shared" si="0"/>
        <v>0</v>
      </c>
      <c r="N30" s="254">
        <f t="shared" si="3"/>
        <v>0</v>
      </c>
      <c r="O30" s="255"/>
      <c r="P30" s="256"/>
      <c r="Q30" s="100">
        <f t="shared" si="1"/>
        <v>0</v>
      </c>
      <c r="R30" s="53"/>
      <c r="S30" s="155"/>
      <c r="T30" s="156"/>
      <c r="U30" s="7"/>
    </row>
    <row r="31" spans="2:21" ht="19.5" customHeight="1" x14ac:dyDescent="0.15">
      <c r="B31" s="298">
        <f>電力!B31</f>
        <v>0</v>
      </c>
      <c r="C31" s="299"/>
      <c r="D31" s="240"/>
      <c r="E31" s="241"/>
      <c r="F31" s="242"/>
      <c r="G31" s="243"/>
      <c r="H31" s="257"/>
      <c r="I31" s="258"/>
      <c r="J31" s="259"/>
      <c r="K31" s="260"/>
      <c r="L31" s="81">
        <f>電力!L31</f>
        <v>0</v>
      </c>
      <c r="M31" s="16">
        <f t="shared" si="0"/>
        <v>0</v>
      </c>
      <c r="N31" s="261">
        <f t="shared" si="3"/>
        <v>0</v>
      </c>
      <c r="O31" s="262"/>
      <c r="P31" s="263"/>
      <c r="Q31" s="18">
        <f t="shared" si="1"/>
        <v>0</v>
      </c>
      <c r="R31" s="53"/>
      <c r="S31" s="155"/>
      <c r="T31" s="156"/>
      <c r="U31" s="7"/>
    </row>
    <row r="32" spans="2:21" ht="19.5" customHeight="1" x14ac:dyDescent="0.15">
      <c r="B32" s="302">
        <f>電力!B32</f>
        <v>0</v>
      </c>
      <c r="C32" s="303"/>
      <c r="D32" s="266"/>
      <c r="E32" s="267"/>
      <c r="F32" s="268"/>
      <c r="G32" s="269"/>
      <c r="H32" s="270"/>
      <c r="I32" s="271"/>
      <c r="J32" s="272"/>
      <c r="K32" s="273"/>
      <c r="L32" s="85">
        <f>電力!L32</f>
        <v>0</v>
      </c>
      <c r="M32" s="39">
        <f t="shared" si="0"/>
        <v>0</v>
      </c>
      <c r="N32" s="274">
        <f t="shared" si="3"/>
        <v>0</v>
      </c>
      <c r="O32" s="275"/>
      <c r="P32" s="276"/>
      <c r="Q32" s="59">
        <f t="shared" si="1"/>
        <v>0</v>
      </c>
      <c r="R32" s="74"/>
      <c r="S32" s="157"/>
      <c r="T32" s="158"/>
      <c r="U32" s="7"/>
    </row>
    <row r="33" ht="20.25" customHeight="1" x14ac:dyDescent="0.15"/>
  </sheetData>
  <mergeCells count="180">
    <mergeCell ref="S29:T29"/>
    <mergeCell ref="S30:T30"/>
    <mergeCell ref="S31:T31"/>
    <mergeCell ref="S32:T32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Q7:Q8"/>
    <mergeCell ref="D3:E3"/>
    <mergeCell ref="N9:P9"/>
    <mergeCell ref="R7:T7"/>
    <mergeCell ref="S8:T8"/>
    <mergeCell ref="S9:T9"/>
    <mergeCell ref="S10:T10"/>
    <mergeCell ref="B10:C10"/>
    <mergeCell ref="D10:E10"/>
    <mergeCell ref="F10:G10"/>
    <mergeCell ref="H10:I10"/>
    <mergeCell ref="J10:K10"/>
    <mergeCell ref="N10:P10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7:C8"/>
    <mergeCell ref="D7:G7"/>
    <mergeCell ref="H7:K7"/>
    <mergeCell ref="N7:P8"/>
    <mergeCell ref="B12:C12"/>
    <mergeCell ref="D12:E12"/>
    <mergeCell ref="F12:G12"/>
    <mergeCell ref="H12:I12"/>
    <mergeCell ref="J12:K12"/>
    <mergeCell ref="N12:P12"/>
    <mergeCell ref="B11:C11"/>
    <mergeCell ref="D11:E11"/>
    <mergeCell ref="F11:G11"/>
    <mergeCell ref="H11:I11"/>
    <mergeCell ref="J11:K11"/>
    <mergeCell ref="N11:P11"/>
    <mergeCell ref="B14:C14"/>
    <mergeCell ref="D14:E14"/>
    <mergeCell ref="F14:G14"/>
    <mergeCell ref="H14:I14"/>
    <mergeCell ref="J14:K14"/>
    <mergeCell ref="N14:P14"/>
    <mergeCell ref="B13:C13"/>
    <mergeCell ref="D13:E13"/>
    <mergeCell ref="F13:G13"/>
    <mergeCell ref="H13:I13"/>
    <mergeCell ref="J13:K13"/>
    <mergeCell ref="N13:P13"/>
    <mergeCell ref="B16:C16"/>
    <mergeCell ref="D16:E16"/>
    <mergeCell ref="F16:G16"/>
    <mergeCell ref="H16:I16"/>
    <mergeCell ref="J16:K16"/>
    <mergeCell ref="N16:P16"/>
    <mergeCell ref="B15:C15"/>
    <mergeCell ref="D15:E15"/>
    <mergeCell ref="F15:G15"/>
    <mergeCell ref="H15:I15"/>
    <mergeCell ref="J15:K15"/>
    <mergeCell ref="N15:P15"/>
    <mergeCell ref="B18:C18"/>
    <mergeCell ref="D18:E18"/>
    <mergeCell ref="F18:G18"/>
    <mergeCell ref="H18:I18"/>
    <mergeCell ref="J18:K18"/>
    <mergeCell ref="N18:P18"/>
    <mergeCell ref="B17:C17"/>
    <mergeCell ref="D17:E17"/>
    <mergeCell ref="F17:G17"/>
    <mergeCell ref="H17:I17"/>
    <mergeCell ref="J17:K17"/>
    <mergeCell ref="N17:P17"/>
    <mergeCell ref="B20:C20"/>
    <mergeCell ref="D20:E20"/>
    <mergeCell ref="F20:G20"/>
    <mergeCell ref="H20:I20"/>
    <mergeCell ref="J20:K20"/>
    <mergeCell ref="N20:P20"/>
    <mergeCell ref="B19:C19"/>
    <mergeCell ref="D19:E19"/>
    <mergeCell ref="F19:G19"/>
    <mergeCell ref="H19:I19"/>
    <mergeCell ref="J19:K19"/>
    <mergeCell ref="N19:P19"/>
    <mergeCell ref="B28:C28"/>
    <mergeCell ref="D28:E28"/>
    <mergeCell ref="F28:G28"/>
    <mergeCell ref="H28:I28"/>
    <mergeCell ref="J28:K28"/>
    <mergeCell ref="N28:P28"/>
    <mergeCell ref="B27:C27"/>
    <mergeCell ref="D27:E27"/>
    <mergeCell ref="F27:G27"/>
    <mergeCell ref="H27:I27"/>
    <mergeCell ref="J27:K27"/>
    <mergeCell ref="N27:P27"/>
    <mergeCell ref="B30:C30"/>
    <mergeCell ref="D30:E30"/>
    <mergeCell ref="F30:G30"/>
    <mergeCell ref="H30:I30"/>
    <mergeCell ref="J30:K30"/>
    <mergeCell ref="N30:P30"/>
    <mergeCell ref="B29:C29"/>
    <mergeCell ref="D29:E29"/>
    <mergeCell ref="F29:G29"/>
    <mergeCell ref="H29:I29"/>
    <mergeCell ref="J29:K29"/>
    <mergeCell ref="N29:P29"/>
    <mergeCell ref="B32:C32"/>
    <mergeCell ref="D32:E32"/>
    <mergeCell ref="F32:G32"/>
    <mergeCell ref="H32:I32"/>
    <mergeCell ref="J32:K32"/>
    <mergeCell ref="N32:P32"/>
    <mergeCell ref="B31:C31"/>
    <mergeCell ref="D31:E31"/>
    <mergeCell ref="F31:G31"/>
    <mergeCell ref="H31:I31"/>
    <mergeCell ref="J31:K31"/>
    <mergeCell ref="N31:P31"/>
    <mergeCell ref="B21:C21"/>
    <mergeCell ref="D21:E21"/>
    <mergeCell ref="F21:G21"/>
    <mergeCell ref="H21:I21"/>
    <mergeCell ref="J21:K21"/>
    <mergeCell ref="N21:P21"/>
    <mergeCell ref="B22:C22"/>
    <mergeCell ref="D22:E22"/>
    <mergeCell ref="F22:G22"/>
    <mergeCell ref="H22:I22"/>
    <mergeCell ref="J22:K22"/>
    <mergeCell ref="N22:P22"/>
    <mergeCell ref="B23:C23"/>
    <mergeCell ref="D23:E23"/>
    <mergeCell ref="F23:G23"/>
    <mergeCell ref="H23:I23"/>
    <mergeCell ref="J23:K23"/>
    <mergeCell ref="N23:P23"/>
    <mergeCell ref="B24:C24"/>
    <mergeCell ref="D24:E24"/>
    <mergeCell ref="F24:G24"/>
    <mergeCell ref="H24:I24"/>
    <mergeCell ref="J24:K24"/>
    <mergeCell ref="N24:P24"/>
    <mergeCell ref="B25:C25"/>
    <mergeCell ref="D25:E25"/>
    <mergeCell ref="F25:G25"/>
    <mergeCell ref="H25:I25"/>
    <mergeCell ref="J25:K25"/>
    <mergeCell ref="N25:P25"/>
    <mergeCell ref="B26:C26"/>
    <mergeCell ref="D26:E26"/>
    <mergeCell ref="F26:G26"/>
    <mergeCell ref="H26:I26"/>
    <mergeCell ref="J26:K26"/>
    <mergeCell ref="N26:P26"/>
  </mergeCells>
  <phoneticPr fontId="2"/>
  <dataValidations count="1">
    <dataValidation type="list" allowBlank="1" showInputMessage="1" showErrorMessage="1" sqref="R9:R27">
      <formula1>"空室,天変地異,その他"</formula1>
    </dataValidation>
  </dataValidations>
  <pageMargins left="0.45" right="0.2" top="0.59055118110236227" bottom="0.39370078740157483" header="0.39370078740157483" footer="0.19685039370078741"/>
  <pageSetup paperSize="9" scale="77" orientation="landscape" r:id="rId1"/>
  <headerFooter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U33"/>
  <sheetViews>
    <sheetView showZeros="0" view="pageBreakPreview" zoomScaleNormal="100" zoomScaleSheetLayoutView="100" workbookViewId="0">
      <selection activeCell="J5" sqref="J5"/>
    </sheetView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7" width="8.33203125" style="1" customWidth="1"/>
    <col min="8" max="9" width="13.33203125" style="1" customWidth="1"/>
    <col min="10" max="10" width="15" style="1" customWidth="1"/>
    <col min="11" max="11" width="6.6640625" style="1" customWidth="1"/>
    <col min="12" max="12" width="21.6640625" style="1" customWidth="1"/>
    <col min="13" max="13" width="5.83203125" style="1" customWidth="1"/>
    <col min="14" max="17" width="3.5" style="1" customWidth="1"/>
    <col min="18" max="18" width="3.5" style="1"/>
    <col min="19" max="19" width="3.5" style="1" customWidth="1"/>
    <col min="20" max="16384" width="3.5" style="1"/>
  </cols>
  <sheetData>
    <row r="1" spans="2:21" ht="22.5" customHeight="1" x14ac:dyDescent="0.15">
      <c r="T1" s="26"/>
    </row>
    <row r="2" spans="2:21" ht="22.5" customHeight="1" x14ac:dyDescent="0.15">
      <c r="B2" s="45" t="s">
        <v>42</v>
      </c>
      <c r="C2" s="45" t="s">
        <v>48</v>
      </c>
      <c r="J2" s="353" t="s">
        <v>46</v>
      </c>
      <c r="K2" s="353"/>
      <c r="L2" s="104">
        <f>電力!U2</f>
        <v>10001</v>
      </c>
      <c r="S2" s="67"/>
      <c r="T2" s="68"/>
      <c r="U2" s="67"/>
    </row>
    <row r="3" spans="2:21" ht="22.5" customHeight="1" x14ac:dyDescent="0.15">
      <c r="B3" s="2"/>
      <c r="C3" s="2"/>
      <c r="D3" s="308" t="str">
        <f>電力!D3</f>
        <v>令和３</v>
      </c>
      <c r="E3" s="308"/>
      <c r="F3" s="46" t="s">
        <v>78</v>
      </c>
      <c r="G3" s="3"/>
      <c r="H3" s="3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1" ht="22.5" customHeight="1" x14ac:dyDescent="0.15">
      <c r="B4" s="2"/>
      <c r="C4" s="2"/>
      <c r="D4" s="5"/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1" ht="22.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54"/>
      <c r="U5" s="2"/>
    </row>
    <row r="6" spans="2:21" ht="22.5" customHeight="1" x14ac:dyDescent="0.15">
      <c r="B6" s="21" t="s">
        <v>39</v>
      </c>
      <c r="C6" s="17"/>
      <c r="D6" s="17"/>
      <c r="E6" s="17"/>
      <c r="F6" s="17"/>
      <c r="G6" s="2"/>
      <c r="H6" s="2"/>
      <c r="I6" s="2"/>
      <c r="J6" s="2"/>
      <c r="K6" s="2"/>
      <c r="L6" s="2"/>
      <c r="M6" s="2"/>
      <c r="N6" s="2"/>
    </row>
    <row r="7" spans="2:21" ht="18.75" customHeight="1" x14ac:dyDescent="0.15">
      <c r="B7" s="130" t="s">
        <v>29</v>
      </c>
      <c r="C7" s="131"/>
      <c r="D7" s="134" t="s">
        <v>13</v>
      </c>
      <c r="E7" s="135"/>
      <c r="F7" s="135" t="s">
        <v>14</v>
      </c>
      <c r="G7" s="135"/>
      <c r="H7" s="44" t="s">
        <v>19</v>
      </c>
      <c r="I7" s="44" t="s">
        <v>23</v>
      </c>
      <c r="J7" s="325" t="s">
        <v>34</v>
      </c>
      <c r="K7" s="326"/>
      <c r="L7" s="138" t="s">
        <v>49</v>
      </c>
    </row>
    <row r="8" spans="2:21" s="4" customFormat="1" ht="18.75" customHeight="1" x14ac:dyDescent="0.15">
      <c r="B8" s="132"/>
      <c r="C8" s="133"/>
      <c r="D8" s="134" t="s">
        <v>12</v>
      </c>
      <c r="E8" s="135"/>
      <c r="F8" s="135" t="s">
        <v>12</v>
      </c>
      <c r="G8" s="135"/>
      <c r="H8" s="42" t="s">
        <v>17</v>
      </c>
      <c r="I8" s="42" t="s">
        <v>17</v>
      </c>
      <c r="J8" s="327"/>
      <c r="K8" s="328"/>
      <c r="L8" s="139"/>
    </row>
    <row r="9" spans="2:21" s="4" customFormat="1" ht="18.75" customHeight="1" x14ac:dyDescent="0.15">
      <c r="B9" s="314">
        <f>電力!B9</f>
        <v>0</v>
      </c>
      <c r="C9" s="315"/>
      <c r="D9" s="329"/>
      <c r="E9" s="330"/>
      <c r="F9" s="316"/>
      <c r="G9" s="330"/>
      <c r="H9" s="87">
        <f>電力!L9</f>
        <v>0</v>
      </c>
      <c r="I9" s="14">
        <f t="shared" ref="I9:I32" si="0">F9-D9-H9</f>
        <v>0</v>
      </c>
      <c r="J9" s="331"/>
      <c r="K9" s="332"/>
      <c r="L9" s="60">
        <f>J9*2.49</f>
        <v>0</v>
      </c>
      <c r="M9" s="6"/>
    </row>
    <row r="10" spans="2:21" s="4" customFormat="1" ht="18.75" customHeight="1" x14ac:dyDescent="0.15">
      <c r="B10" s="306">
        <f>電力!B10</f>
        <v>0</v>
      </c>
      <c r="C10" s="307"/>
      <c r="D10" s="333"/>
      <c r="E10" s="334"/>
      <c r="F10" s="112"/>
      <c r="G10" s="334"/>
      <c r="H10" s="88">
        <f>電力!L10</f>
        <v>0</v>
      </c>
      <c r="I10" s="35">
        <f t="shared" si="0"/>
        <v>0</v>
      </c>
      <c r="J10" s="331"/>
      <c r="K10" s="332"/>
      <c r="L10" s="61">
        <f t="shared" ref="L10:L32" si="1">J10*2.49</f>
        <v>0</v>
      </c>
    </row>
    <row r="11" spans="2:21" s="4" customFormat="1" ht="18.75" customHeight="1" x14ac:dyDescent="0.15">
      <c r="B11" s="306">
        <f>電力!B11</f>
        <v>0</v>
      </c>
      <c r="C11" s="307"/>
      <c r="D11" s="333"/>
      <c r="E11" s="334"/>
      <c r="F11" s="112"/>
      <c r="G11" s="334"/>
      <c r="H11" s="89">
        <f>電力!L11</f>
        <v>0</v>
      </c>
      <c r="I11" s="9">
        <f t="shared" si="0"/>
        <v>0</v>
      </c>
      <c r="J11" s="331"/>
      <c r="K11" s="332"/>
      <c r="L11" s="61">
        <f t="shared" si="1"/>
        <v>0</v>
      </c>
    </row>
    <row r="12" spans="2:21" s="4" customFormat="1" ht="18.75" customHeight="1" x14ac:dyDescent="0.15">
      <c r="B12" s="306">
        <f>電力!B12</f>
        <v>0</v>
      </c>
      <c r="C12" s="307"/>
      <c r="D12" s="333"/>
      <c r="E12" s="334"/>
      <c r="F12" s="112"/>
      <c r="G12" s="334"/>
      <c r="H12" s="90">
        <f>電力!L12</f>
        <v>0</v>
      </c>
      <c r="I12" s="35">
        <f t="shared" si="0"/>
        <v>0</v>
      </c>
      <c r="J12" s="331"/>
      <c r="K12" s="332"/>
      <c r="L12" s="61">
        <f t="shared" si="1"/>
        <v>0</v>
      </c>
    </row>
    <row r="13" spans="2:21" s="4" customFormat="1" ht="18.75" customHeight="1" x14ac:dyDescent="0.15">
      <c r="B13" s="306">
        <f>電力!B13</f>
        <v>0</v>
      </c>
      <c r="C13" s="307"/>
      <c r="D13" s="333"/>
      <c r="E13" s="334"/>
      <c r="F13" s="112"/>
      <c r="G13" s="334"/>
      <c r="H13" s="89">
        <f>電力!L13</f>
        <v>0</v>
      </c>
      <c r="I13" s="35">
        <f t="shared" si="0"/>
        <v>0</v>
      </c>
      <c r="J13" s="331"/>
      <c r="K13" s="332"/>
      <c r="L13" s="61">
        <f t="shared" si="1"/>
        <v>0</v>
      </c>
    </row>
    <row r="14" spans="2:21" s="4" customFormat="1" ht="18.75" customHeight="1" x14ac:dyDescent="0.15">
      <c r="B14" s="306">
        <f>電力!B14</f>
        <v>0</v>
      </c>
      <c r="C14" s="307"/>
      <c r="D14" s="333"/>
      <c r="E14" s="334"/>
      <c r="F14" s="112"/>
      <c r="G14" s="334"/>
      <c r="H14" s="89">
        <f>電力!L14</f>
        <v>0</v>
      </c>
      <c r="I14" s="9">
        <f t="shared" si="0"/>
        <v>0</v>
      </c>
      <c r="J14" s="331"/>
      <c r="K14" s="332"/>
      <c r="L14" s="61">
        <f t="shared" si="1"/>
        <v>0</v>
      </c>
    </row>
    <row r="15" spans="2:21" s="4" customFormat="1" ht="18.75" customHeight="1" x14ac:dyDescent="0.15">
      <c r="B15" s="306">
        <f>電力!B15</f>
        <v>0</v>
      </c>
      <c r="C15" s="307"/>
      <c r="D15" s="333"/>
      <c r="E15" s="334"/>
      <c r="F15" s="112"/>
      <c r="G15" s="334"/>
      <c r="H15" s="90">
        <f>電力!L15</f>
        <v>0</v>
      </c>
      <c r="I15" s="36">
        <f t="shared" si="0"/>
        <v>0</v>
      </c>
      <c r="J15" s="331"/>
      <c r="K15" s="332"/>
      <c r="L15" s="61">
        <f t="shared" si="1"/>
        <v>0</v>
      </c>
    </row>
    <row r="16" spans="2:21" s="4" customFormat="1" ht="18.75" customHeight="1" x14ac:dyDescent="0.15">
      <c r="B16" s="306">
        <f>電力!B16</f>
        <v>0</v>
      </c>
      <c r="C16" s="307"/>
      <c r="D16" s="337"/>
      <c r="E16" s="338"/>
      <c r="F16" s="279"/>
      <c r="G16" s="338"/>
      <c r="H16" s="88">
        <f>電力!L16</f>
        <v>0</v>
      </c>
      <c r="I16" s="36">
        <f t="shared" si="0"/>
        <v>0</v>
      </c>
      <c r="J16" s="339"/>
      <c r="K16" s="340"/>
      <c r="L16" s="62">
        <f t="shared" si="1"/>
        <v>0</v>
      </c>
    </row>
    <row r="17" spans="2:14" ht="18.75" customHeight="1" x14ac:dyDescent="0.15">
      <c r="B17" s="304">
        <f>電力!B17</f>
        <v>0</v>
      </c>
      <c r="C17" s="305"/>
      <c r="D17" s="341"/>
      <c r="E17" s="342"/>
      <c r="F17" s="149"/>
      <c r="G17" s="342"/>
      <c r="H17" s="91">
        <f>電力!L17</f>
        <v>0</v>
      </c>
      <c r="I17" s="36">
        <f t="shared" si="0"/>
        <v>0</v>
      </c>
      <c r="J17" s="335"/>
      <c r="K17" s="336"/>
      <c r="L17" s="97">
        <f t="shared" si="1"/>
        <v>0</v>
      </c>
      <c r="M17" s="2"/>
      <c r="N17" s="2"/>
    </row>
    <row r="18" spans="2:14" ht="18.75" customHeight="1" x14ac:dyDescent="0.15">
      <c r="B18" s="298">
        <f>電力!B18</f>
        <v>0</v>
      </c>
      <c r="C18" s="299"/>
      <c r="D18" s="341"/>
      <c r="E18" s="342"/>
      <c r="F18" s="149"/>
      <c r="G18" s="342"/>
      <c r="H18" s="91">
        <f>電力!L18</f>
        <v>0</v>
      </c>
      <c r="I18" s="36">
        <f t="shared" si="0"/>
        <v>0</v>
      </c>
      <c r="J18" s="335"/>
      <c r="K18" s="336"/>
      <c r="L18" s="95">
        <f t="shared" si="1"/>
        <v>0</v>
      </c>
    </row>
    <row r="19" spans="2:14" ht="18.75" customHeight="1" x14ac:dyDescent="0.15">
      <c r="B19" s="298">
        <f>電力!B19</f>
        <v>0</v>
      </c>
      <c r="C19" s="299"/>
      <c r="D19" s="341"/>
      <c r="E19" s="342"/>
      <c r="F19" s="149"/>
      <c r="G19" s="342"/>
      <c r="H19" s="91">
        <f>電力!L19</f>
        <v>0</v>
      </c>
      <c r="I19" s="36">
        <f t="shared" si="0"/>
        <v>0</v>
      </c>
      <c r="J19" s="335"/>
      <c r="K19" s="336"/>
      <c r="L19" s="95">
        <f t="shared" si="1"/>
        <v>0</v>
      </c>
    </row>
    <row r="20" spans="2:14" ht="18.75" customHeight="1" x14ac:dyDescent="0.15">
      <c r="B20" s="298">
        <f>電力!B20</f>
        <v>0</v>
      </c>
      <c r="C20" s="299"/>
      <c r="D20" s="341"/>
      <c r="E20" s="342"/>
      <c r="F20" s="149"/>
      <c r="G20" s="342"/>
      <c r="H20" s="91">
        <f>電力!L20</f>
        <v>0</v>
      </c>
      <c r="I20" s="36">
        <f t="shared" ref="I20:I26" si="2">F20-D20-H20</f>
        <v>0</v>
      </c>
      <c r="J20" s="335"/>
      <c r="K20" s="336"/>
      <c r="L20" s="95">
        <f t="shared" ref="L20:L26" si="3">J20*2.49</f>
        <v>0</v>
      </c>
    </row>
    <row r="21" spans="2:14" ht="18.75" customHeight="1" x14ac:dyDescent="0.15">
      <c r="B21" s="298">
        <f>電力!B21</f>
        <v>0</v>
      </c>
      <c r="C21" s="299"/>
      <c r="D21" s="341"/>
      <c r="E21" s="342"/>
      <c r="F21" s="149"/>
      <c r="G21" s="342"/>
      <c r="H21" s="91">
        <f>電力!L21</f>
        <v>0</v>
      </c>
      <c r="I21" s="36">
        <f t="shared" si="2"/>
        <v>0</v>
      </c>
      <c r="J21" s="335"/>
      <c r="K21" s="336"/>
      <c r="L21" s="95">
        <f t="shared" si="3"/>
        <v>0</v>
      </c>
    </row>
    <row r="22" spans="2:14" ht="18.75" customHeight="1" x14ac:dyDescent="0.15">
      <c r="B22" s="298">
        <f>電力!B22</f>
        <v>0</v>
      </c>
      <c r="C22" s="299"/>
      <c r="D22" s="341"/>
      <c r="E22" s="342"/>
      <c r="F22" s="149"/>
      <c r="G22" s="342"/>
      <c r="H22" s="91">
        <f>電力!L22</f>
        <v>0</v>
      </c>
      <c r="I22" s="36">
        <f t="shared" ref="I22" si="4">F22-D22-H22</f>
        <v>0</v>
      </c>
      <c r="J22" s="335"/>
      <c r="K22" s="336"/>
      <c r="L22" s="95">
        <f t="shared" ref="L22" si="5">J22*2.49</f>
        <v>0</v>
      </c>
    </row>
    <row r="23" spans="2:14" ht="18.75" customHeight="1" x14ac:dyDescent="0.15">
      <c r="B23" s="298">
        <f>電力!B23</f>
        <v>0</v>
      </c>
      <c r="C23" s="299"/>
      <c r="D23" s="341"/>
      <c r="E23" s="342"/>
      <c r="F23" s="149"/>
      <c r="G23" s="342"/>
      <c r="H23" s="91">
        <f>電力!L23</f>
        <v>0</v>
      </c>
      <c r="I23" s="36">
        <f t="shared" si="2"/>
        <v>0</v>
      </c>
      <c r="J23" s="335"/>
      <c r="K23" s="336"/>
      <c r="L23" s="95">
        <f t="shared" si="3"/>
        <v>0</v>
      </c>
    </row>
    <row r="24" spans="2:14" ht="18.75" customHeight="1" x14ac:dyDescent="0.15">
      <c r="B24" s="298">
        <f>電力!B24</f>
        <v>0</v>
      </c>
      <c r="C24" s="299"/>
      <c r="D24" s="341"/>
      <c r="E24" s="342"/>
      <c r="F24" s="149"/>
      <c r="G24" s="342"/>
      <c r="H24" s="91">
        <f>電力!L24</f>
        <v>0</v>
      </c>
      <c r="I24" s="36">
        <f t="shared" si="2"/>
        <v>0</v>
      </c>
      <c r="J24" s="335"/>
      <c r="K24" s="336"/>
      <c r="L24" s="95">
        <f t="shared" si="3"/>
        <v>0</v>
      </c>
    </row>
    <row r="25" spans="2:14" ht="18.75" customHeight="1" x14ac:dyDescent="0.15">
      <c r="B25" s="298">
        <f>電力!B25</f>
        <v>0</v>
      </c>
      <c r="C25" s="299"/>
      <c r="D25" s="341"/>
      <c r="E25" s="342"/>
      <c r="F25" s="149"/>
      <c r="G25" s="342"/>
      <c r="H25" s="91">
        <f>電力!L25</f>
        <v>0</v>
      </c>
      <c r="I25" s="36">
        <f t="shared" si="2"/>
        <v>0</v>
      </c>
      <c r="J25" s="335"/>
      <c r="K25" s="336"/>
      <c r="L25" s="95">
        <f t="shared" si="3"/>
        <v>0</v>
      </c>
    </row>
    <row r="26" spans="2:14" ht="18.75" customHeight="1" x14ac:dyDescent="0.15">
      <c r="B26" s="300">
        <f>電力!B26</f>
        <v>0</v>
      </c>
      <c r="C26" s="301"/>
      <c r="D26" s="341"/>
      <c r="E26" s="342"/>
      <c r="F26" s="149"/>
      <c r="G26" s="342"/>
      <c r="H26" s="91">
        <f>電力!L26</f>
        <v>0</v>
      </c>
      <c r="I26" s="64">
        <f t="shared" si="2"/>
        <v>0</v>
      </c>
      <c r="J26" s="335"/>
      <c r="K26" s="336"/>
      <c r="L26" s="95">
        <f t="shared" si="3"/>
        <v>0</v>
      </c>
    </row>
    <row r="27" spans="2:14" ht="18.75" customHeight="1" x14ac:dyDescent="0.15">
      <c r="B27" s="304">
        <f>電力!B27</f>
        <v>0</v>
      </c>
      <c r="C27" s="305"/>
      <c r="D27" s="348"/>
      <c r="E27" s="349"/>
      <c r="F27" s="350"/>
      <c r="G27" s="349"/>
      <c r="H27" s="92">
        <f>電力!L27</f>
        <v>0</v>
      </c>
      <c r="I27" s="9">
        <f t="shared" si="0"/>
        <v>0</v>
      </c>
      <c r="J27" s="351"/>
      <c r="K27" s="352"/>
      <c r="L27" s="97">
        <f t="shared" si="1"/>
        <v>0</v>
      </c>
    </row>
    <row r="28" spans="2:14" ht="18.75" customHeight="1" x14ac:dyDescent="0.15">
      <c r="B28" s="298">
        <f>電力!B28</f>
        <v>0</v>
      </c>
      <c r="C28" s="299"/>
      <c r="D28" s="341"/>
      <c r="E28" s="342"/>
      <c r="F28" s="149"/>
      <c r="G28" s="342"/>
      <c r="H28" s="91">
        <f>電力!L28</f>
        <v>0</v>
      </c>
      <c r="I28" s="36">
        <f t="shared" si="0"/>
        <v>0</v>
      </c>
      <c r="J28" s="335"/>
      <c r="K28" s="336"/>
      <c r="L28" s="95">
        <f t="shared" si="1"/>
        <v>0</v>
      </c>
    </row>
    <row r="29" spans="2:14" ht="18.75" customHeight="1" x14ac:dyDescent="0.15">
      <c r="B29" s="298">
        <f>電力!B29</f>
        <v>0</v>
      </c>
      <c r="C29" s="299"/>
      <c r="D29" s="341"/>
      <c r="E29" s="342"/>
      <c r="F29" s="149"/>
      <c r="G29" s="342"/>
      <c r="H29" s="91">
        <f>電力!L29</f>
        <v>0</v>
      </c>
      <c r="I29" s="36">
        <f t="shared" si="0"/>
        <v>0</v>
      </c>
      <c r="J29" s="335"/>
      <c r="K29" s="336"/>
      <c r="L29" s="95">
        <f t="shared" si="1"/>
        <v>0</v>
      </c>
    </row>
    <row r="30" spans="2:14" ht="18.75" customHeight="1" x14ac:dyDescent="0.15">
      <c r="B30" s="298">
        <f>電力!B30</f>
        <v>0</v>
      </c>
      <c r="C30" s="299"/>
      <c r="D30" s="341"/>
      <c r="E30" s="342"/>
      <c r="F30" s="149"/>
      <c r="G30" s="342"/>
      <c r="H30" s="91">
        <f>電力!L30</f>
        <v>0</v>
      </c>
      <c r="I30" s="36">
        <f t="shared" si="0"/>
        <v>0</v>
      </c>
      <c r="J30" s="335"/>
      <c r="K30" s="336"/>
      <c r="L30" s="95">
        <f t="shared" si="1"/>
        <v>0</v>
      </c>
    </row>
    <row r="31" spans="2:14" ht="18.75" customHeight="1" x14ac:dyDescent="0.15">
      <c r="B31" s="298">
        <f>電力!B31</f>
        <v>0</v>
      </c>
      <c r="C31" s="299"/>
      <c r="D31" s="341"/>
      <c r="E31" s="342"/>
      <c r="F31" s="149"/>
      <c r="G31" s="342"/>
      <c r="H31" s="91">
        <f>電力!L31</f>
        <v>0</v>
      </c>
      <c r="I31" s="36">
        <f t="shared" si="0"/>
        <v>0</v>
      </c>
      <c r="J31" s="335"/>
      <c r="K31" s="336"/>
      <c r="L31" s="95">
        <f t="shared" si="1"/>
        <v>0</v>
      </c>
    </row>
    <row r="32" spans="2:14" ht="18.75" customHeight="1" x14ac:dyDescent="0.15">
      <c r="B32" s="302">
        <f>電力!B32</f>
        <v>0</v>
      </c>
      <c r="C32" s="303"/>
      <c r="D32" s="343"/>
      <c r="E32" s="344"/>
      <c r="F32" s="345"/>
      <c r="G32" s="344"/>
      <c r="H32" s="93">
        <f>電力!L32</f>
        <v>0</v>
      </c>
      <c r="I32" s="63">
        <f t="shared" si="0"/>
        <v>0</v>
      </c>
      <c r="J32" s="346"/>
      <c r="K32" s="347"/>
      <c r="L32" s="96">
        <f t="shared" si="1"/>
        <v>0</v>
      </c>
    </row>
    <row r="33" spans="3:10" ht="18.75" customHeight="1" x14ac:dyDescent="0.15">
      <c r="C33" s="224"/>
      <c r="D33" s="224"/>
      <c r="J33" s="2"/>
    </row>
  </sheetData>
  <mergeCells count="106">
    <mergeCell ref="B27:C27"/>
    <mergeCell ref="D27:E27"/>
    <mergeCell ref="F27:G27"/>
    <mergeCell ref="J27:K27"/>
    <mergeCell ref="J2:K2"/>
    <mergeCell ref="B22:C22"/>
    <mergeCell ref="D22:E22"/>
    <mergeCell ref="F22:G22"/>
    <mergeCell ref="J22:K22"/>
    <mergeCell ref="B18:C18"/>
    <mergeCell ref="D18:E18"/>
    <mergeCell ref="F18:G18"/>
    <mergeCell ref="J18:K18"/>
    <mergeCell ref="B19:C19"/>
    <mergeCell ref="D19:E19"/>
    <mergeCell ref="F19:G19"/>
    <mergeCell ref="J19:K19"/>
    <mergeCell ref="B20:C20"/>
    <mergeCell ref="D20:E20"/>
    <mergeCell ref="F20:G20"/>
    <mergeCell ref="J20:K20"/>
    <mergeCell ref="B21:C21"/>
    <mergeCell ref="D21:E21"/>
    <mergeCell ref="F21:G21"/>
    <mergeCell ref="B26:C26"/>
    <mergeCell ref="D26:E26"/>
    <mergeCell ref="F26:G26"/>
    <mergeCell ref="J26:K26"/>
    <mergeCell ref="B23:C23"/>
    <mergeCell ref="D23:E23"/>
    <mergeCell ref="F23:G23"/>
    <mergeCell ref="J23:K23"/>
    <mergeCell ref="B24:C24"/>
    <mergeCell ref="D24:E24"/>
    <mergeCell ref="F24:G24"/>
    <mergeCell ref="J24:K24"/>
    <mergeCell ref="B25:C25"/>
    <mergeCell ref="D25:E25"/>
    <mergeCell ref="F25:G25"/>
    <mergeCell ref="J25:K25"/>
    <mergeCell ref="C33:D33"/>
    <mergeCell ref="B28:C28"/>
    <mergeCell ref="D28:E28"/>
    <mergeCell ref="F28:G28"/>
    <mergeCell ref="J28:K28"/>
    <mergeCell ref="B29:C29"/>
    <mergeCell ref="D29:E29"/>
    <mergeCell ref="F29:G29"/>
    <mergeCell ref="J29:K29"/>
    <mergeCell ref="B30:C30"/>
    <mergeCell ref="D30:E30"/>
    <mergeCell ref="F30:G30"/>
    <mergeCell ref="J30:K30"/>
    <mergeCell ref="B32:C32"/>
    <mergeCell ref="D32:E32"/>
    <mergeCell ref="F32:G32"/>
    <mergeCell ref="J32:K32"/>
    <mergeCell ref="B31:C31"/>
    <mergeCell ref="D31:E31"/>
    <mergeCell ref="F31:G31"/>
    <mergeCell ref="J31:K31"/>
    <mergeCell ref="B13:C13"/>
    <mergeCell ref="D13:E13"/>
    <mergeCell ref="F13:G13"/>
    <mergeCell ref="J13:K13"/>
    <mergeCell ref="B14:C14"/>
    <mergeCell ref="D14:E14"/>
    <mergeCell ref="F14:G14"/>
    <mergeCell ref="J14:K14"/>
    <mergeCell ref="J21:K21"/>
    <mergeCell ref="B15:C15"/>
    <mergeCell ref="D15:E15"/>
    <mergeCell ref="F15:G15"/>
    <mergeCell ref="J15:K15"/>
    <mergeCell ref="B16:C16"/>
    <mergeCell ref="D16:E16"/>
    <mergeCell ref="F16:G16"/>
    <mergeCell ref="J16:K16"/>
    <mergeCell ref="B17:C17"/>
    <mergeCell ref="D17:E17"/>
    <mergeCell ref="F17:G17"/>
    <mergeCell ref="J17:K17"/>
    <mergeCell ref="B10:C10"/>
    <mergeCell ref="D10:E10"/>
    <mergeCell ref="F10:G10"/>
    <mergeCell ref="J10:K10"/>
    <mergeCell ref="B11:C11"/>
    <mergeCell ref="D11:E11"/>
    <mergeCell ref="F11:G11"/>
    <mergeCell ref="J11:K11"/>
    <mergeCell ref="B12:C12"/>
    <mergeCell ref="D12:E12"/>
    <mergeCell ref="F12:G12"/>
    <mergeCell ref="J12:K12"/>
    <mergeCell ref="B7:C8"/>
    <mergeCell ref="D7:E7"/>
    <mergeCell ref="F7:G7"/>
    <mergeCell ref="J7:K8"/>
    <mergeCell ref="L7:L8"/>
    <mergeCell ref="D8:E8"/>
    <mergeCell ref="F8:G8"/>
    <mergeCell ref="D3:E3"/>
    <mergeCell ref="B9:C9"/>
    <mergeCell ref="D9:E9"/>
    <mergeCell ref="F9:G9"/>
    <mergeCell ref="J9:K9"/>
  </mergeCells>
  <phoneticPr fontId="2"/>
  <pageMargins left="0.45" right="0.2" top="0.59055118110236227" bottom="0.39370078740157483" header="0.39370078740157483" footer="0.19685039370078741"/>
  <pageSetup paperSize="9" scale="90" orientation="landscape" r:id="rId1"/>
  <headerFooter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Q34"/>
  <sheetViews>
    <sheetView showZeros="0" view="pageBreakPreview" zoomScaleNormal="100" zoomScaleSheetLayoutView="100" workbookViewId="0"/>
  </sheetViews>
  <sheetFormatPr defaultColWidth="3.5" defaultRowHeight="15.75" customHeight="1" x14ac:dyDescent="0.15"/>
  <cols>
    <col min="1" max="1" width="2" style="1" customWidth="1"/>
    <col min="2" max="2" width="4.1640625" style="1" customWidth="1"/>
    <col min="3" max="3" width="7.5" style="1" customWidth="1"/>
    <col min="4" max="11" width="8.33203125" style="1" customWidth="1"/>
    <col min="12" max="12" width="6.5" style="1" customWidth="1"/>
    <col min="13" max="13" width="8.33203125" style="1" customWidth="1"/>
    <col min="14" max="14" width="6.6640625" style="1" customWidth="1"/>
    <col min="15" max="15" width="10" style="1" customWidth="1"/>
    <col min="16" max="16" width="26.6640625" style="1" customWidth="1"/>
    <col min="17" max="17" width="5.83203125" style="1" customWidth="1"/>
    <col min="18" max="18" width="25" style="1" customWidth="1"/>
    <col min="19" max="19" width="19.83203125" style="1" customWidth="1"/>
    <col min="20" max="20" width="46.6640625" style="1" customWidth="1"/>
    <col min="21" max="16384" width="3.5" style="1"/>
  </cols>
  <sheetData>
    <row r="1" spans="1:17" ht="22.5" customHeight="1" x14ac:dyDescent="0.15"/>
    <row r="2" spans="1:17" ht="22.5" customHeight="1" x14ac:dyDescent="0.15">
      <c r="B2" s="20" t="s">
        <v>30</v>
      </c>
      <c r="M2" s="77"/>
      <c r="N2" s="165" t="s">
        <v>47</v>
      </c>
      <c r="O2" s="166"/>
      <c r="P2" s="104">
        <f>電力!U2</f>
        <v>10001</v>
      </c>
    </row>
    <row r="3" spans="1:17" ht="22.5" customHeight="1" x14ac:dyDescent="0.15">
      <c r="B3" s="1" t="s">
        <v>0</v>
      </c>
      <c r="C3" s="45" t="s">
        <v>48</v>
      </c>
      <c r="P3" s="223"/>
      <c r="Q3" s="223"/>
    </row>
    <row r="4" spans="1:17" ht="22.5" customHeight="1" x14ac:dyDescent="0.15">
      <c r="B4" s="2"/>
      <c r="C4" s="224"/>
      <c r="D4" s="224"/>
      <c r="E4" s="225" t="str">
        <f>電力!D3</f>
        <v>令和３</v>
      </c>
      <c r="F4" s="225"/>
      <c r="G4" s="3" t="s">
        <v>80</v>
      </c>
      <c r="H4" s="3"/>
      <c r="I4" s="3"/>
      <c r="J4" s="3"/>
      <c r="K4" s="3"/>
      <c r="L4" s="2"/>
      <c r="M4" s="2"/>
      <c r="N4" s="2"/>
      <c r="O4" s="2"/>
      <c r="P4" s="2"/>
      <c r="Q4" s="2"/>
    </row>
    <row r="5" spans="1:17" ht="22.5" customHeight="1" x14ac:dyDescent="0.15">
      <c r="B5" s="2"/>
      <c r="C5" s="2"/>
      <c r="D5" s="2"/>
      <c r="E5" s="5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2.5" customHeight="1" x14ac:dyDescent="0.15">
      <c r="B6" s="21" t="s">
        <v>40</v>
      </c>
      <c r="C6" s="17"/>
      <c r="D6" s="17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33.75" customHeight="1" x14ac:dyDescent="0.15">
      <c r="A7" s="28"/>
      <c r="B7" s="226" t="s">
        <v>28</v>
      </c>
      <c r="C7" s="227"/>
      <c r="D7" s="229" t="s">
        <v>50</v>
      </c>
      <c r="E7" s="230"/>
      <c r="F7" s="230"/>
      <c r="G7" s="230"/>
      <c r="H7" s="230"/>
      <c r="I7" s="230"/>
      <c r="J7" s="230"/>
      <c r="K7" s="231"/>
      <c r="L7" s="136" t="s">
        <v>54</v>
      </c>
      <c r="M7" s="137"/>
      <c r="N7" s="137"/>
      <c r="O7" s="161" t="s">
        <v>61</v>
      </c>
      <c r="P7" s="162"/>
    </row>
    <row r="8" spans="1:17" s="4" customFormat="1" ht="33.75" customHeight="1" x14ac:dyDescent="0.15">
      <c r="A8" s="27"/>
      <c r="B8" s="228"/>
      <c r="C8" s="133"/>
      <c r="D8" s="233" t="s">
        <v>24</v>
      </c>
      <c r="E8" s="234"/>
      <c r="F8" s="233" t="s">
        <v>25</v>
      </c>
      <c r="G8" s="234"/>
      <c r="H8" s="233" t="s">
        <v>26</v>
      </c>
      <c r="I8" s="234"/>
      <c r="J8" s="233" t="s">
        <v>27</v>
      </c>
      <c r="K8" s="235"/>
      <c r="L8" s="137"/>
      <c r="M8" s="137"/>
      <c r="N8" s="137"/>
      <c r="O8" s="163"/>
      <c r="P8" s="164"/>
    </row>
    <row r="9" spans="1:17" s="4" customFormat="1" ht="19.5" customHeight="1" x14ac:dyDescent="0.15">
      <c r="A9" s="27"/>
      <c r="B9" s="314">
        <f>電力!B9</f>
        <v>0</v>
      </c>
      <c r="C9" s="315"/>
      <c r="D9" s="366">
        <f>電力!Q9</f>
        <v>0</v>
      </c>
      <c r="E9" s="367"/>
      <c r="F9" s="368">
        <f>都市ガス!Q9</f>
        <v>0</v>
      </c>
      <c r="G9" s="368"/>
      <c r="H9" s="213">
        <f>プロパンガス!Q9</f>
        <v>0</v>
      </c>
      <c r="I9" s="213"/>
      <c r="J9" s="220">
        <f>'灯油(任意)'!L9</f>
        <v>0</v>
      </c>
      <c r="K9" s="221"/>
      <c r="L9" s="207">
        <f>SUM(D9:K9)</f>
        <v>0</v>
      </c>
      <c r="M9" s="208"/>
      <c r="N9" s="209"/>
      <c r="O9" s="167">
        <f>SUM(L9:N32)</f>
        <v>0</v>
      </c>
      <c r="P9" s="168"/>
    </row>
    <row r="10" spans="1:17" s="4" customFormat="1" ht="19.5" customHeight="1" x14ac:dyDescent="0.15">
      <c r="A10" s="27"/>
      <c r="B10" s="306">
        <f>電力!B10</f>
        <v>0</v>
      </c>
      <c r="C10" s="307"/>
      <c r="D10" s="173">
        <f>電力!Q10</f>
        <v>0</v>
      </c>
      <c r="E10" s="359"/>
      <c r="F10" s="212">
        <f>都市ガス!Q10</f>
        <v>0</v>
      </c>
      <c r="G10" s="212"/>
      <c r="H10" s="363">
        <f>プロパンガス!Q10</f>
        <v>0</v>
      </c>
      <c r="I10" s="363"/>
      <c r="J10" s="364">
        <f>'灯油(任意)'!L10</f>
        <v>0</v>
      </c>
      <c r="K10" s="365"/>
      <c r="L10" s="207">
        <f t="shared" ref="L10:L20" si="0">SUM(D10:K10)</f>
        <v>0</v>
      </c>
      <c r="M10" s="208"/>
      <c r="N10" s="209"/>
      <c r="O10" s="167"/>
      <c r="P10" s="168"/>
    </row>
    <row r="11" spans="1:17" s="4" customFormat="1" ht="19.5" customHeight="1" x14ac:dyDescent="0.15">
      <c r="A11" s="27"/>
      <c r="B11" s="306">
        <f>電力!B11</f>
        <v>0</v>
      </c>
      <c r="C11" s="307"/>
      <c r="D11" s="371">
        <f>電力!Q11</f>
        <v>0</v>
      </c>
      <c r="E11" s="372"/>
      <c r="F11" s="212">
        <f>都市ガス!Q11</f>
        <v>0</v>
      </c>
      <c r="G11" s="212"/>
      <c r="H11" s="360">
        <f>プロパンガス!Q11</f>
        <v>0</v>
      </c>
      <c r="I11" s="360"/>
      <c r="J11" s="369">
        <f>'灯油(任意)'!L11</f>
        <v>0</v>
      </c>
      <c r="K11" s="370"/>
      <c r="L11" s="207">
        <f t="shared" si="0"/>
        <v>0</v>
      </c>
      <c r="M11" s="208"/>
      <c r="N11" s="209"/>
      <c r="O11" s="167"/>
      <c r="P11" s="168"/>
    </row>
    <row r="12" spans="1:17" s="4" customFormat="1" ht="19.5" customHeight="1" x14ac:dyDescent="0.15">
      <c r="A12" s="27"/>
      <c r="B12" s="306">
        <f>電力!B12</f>
        <v>0</v>
      </c>
      <c r="C12" s="307"/>
      <c r="D12" s="361">
        <f>電力!Q12</f>
        <v>0</v>
      </c>
      <c r="E12" s="355"/>
      <c r="F12" s="212">
        <f>都市ガス!Q12</f>
        <v>0</v>
      </c>
      <c r="G12" s="212"/>
      <c r="H12" s="360">
        <f>プロパンガス!Q12</f>
        <v>0</v>
      </c>
      <c r="I12" s="360"/>
      <c r="J12" s="373">
        <f>'灯油(任意)'!L12</f>
        <v>0</v>
      </c>
      <c r="K12" s="374"/>
      <c r="L12" s="207">
        <f t="shared" si="0"/>
        <v>0</v>
      </c>
      <c r="M12" s="208"/>
      <c r="N12" s="209"/>
      <c r="O12" s="167"/>
      <c r="P12" s="168"/>
    </row>
    <row r="13" spans="1:17" s="4" customFormat="1" ht="19.5" customHeight="1" x14ac:dyDescent="0.15">
      <c r="A13" s="27"/>
      <c r="B13" s="306">
        <f>電力!B13</f>
        <v>0</v>
      </c>
      <c r="C13" s="307"/>
      <c r="D13" s="173">
        <f>電力!Q13</f>
        <v>0</v>
      </c>
      <c r="E13" s="359"/>
      <c r="F13" s="362">
        <f>都市ガス!Q13</f>
        <v>0</v>
      </c>
      <c r="G13" s="362"/>
      <c r="H13" s="213">
        <f>プロパンガス!Q13</f>
        <v>0</v>
      </c>
      <c r="I13" s="213"/>
      <c r="J13" s="373">
        <f>'灯油(任意)'!L13</f>
        <v>0</v>
      </c>
      <c r="K13" s="374"/>
      <c r="L13" s="207">
        <f t="shared" si="0"/>
        <v>0</v>
      </c>
      <c r="M13" s="208"/>
      <c r="N13" s="209"/>
      <c r="O13" s="167"/>
      <c r="P13" s="168"/>
    </row>
    <row r="14" spans="1:17" s="4" customFormat="1" ht="19.5" customHeight="1" x14ac:dyDescent="0.15">
      <c r="A14" s="27"/>
      <c r="B14" s="306">
        <f>電力!B14</f>
        <v>0</v>
      </c>
      <c r="C14" s="307"/>
      <c r="D14" s="371">
        <f>電力!Q14</f>
        <v>0</v>
      </c>
      <c r="E14" s="372"/>
      <c r="F14" s="212">
        <f>都市ガス!Q14</f>
        <v>0</v>
      </c>
      <c r="G14" s="212"/>
      <c r="H14" s="213">
        <f>プロパンガス!Q14</f>
        <v>0</v>
      </c>
      <c r="I14" s="213"/>
      <c r="J14" s="373">
        <f>'灯油(任意)'!L14</f>
        <v>0</v>
      </c>
      <c r="K14" s="374"/>
      <c r="L14" s="207">
        <f t="shared" si="0"/>
        <v>0</v>
      </c>
      <c r="M14" s="208"/>
      <c r="N14" s="209"/>
      <c r="O14" s="167"/>
      <c r="P14" s="168"/>
    </row>
    <row r="15" spans="1:17" s="4" customFormat="1" ht="19.5" customHeight="1" x14ac:dyDescent="0.15">
      <c r="A15" s="27"/>
      <c r="B15" s="306">
        <f>電力!B15</f>
        <v>0</v>
      </c>
      <c r="C15" s="307"/>
      <c r="D15" s="173">
        <f>電力!Q15</f>
        <v>0</v>
      </c>
      <c r="E15" s="359"/>
      <c r="F15" s="362">
        <f>都市ガス!Q15</f>
        <v>0</v>
      </c>
      <c r="G15" s="362"/>
      <c r="H15" s="363">
        <f>プロパンガス!Q15</f>
        <v>0</v>
      </c>
      <c r="I15" s="363"/>
      <c r="J15" s="373">
        <f>'灯油(任意)'!L15</f>
        <v>0</v>
      </c>
      <c r="K15" s="374"/>
      <c r="L15" s="207">
        <f t="shared" si="0"/>
        <v>0</v>
      </c>
      <c r="M15" s="208"/>
      <c r="N15" s="209"/>
      <c r="O15" s="167"/>
      <c r="P15" s="168"/>
    </row>
    <row r="16" spans="1:17" s="4" customFormat="1" ht="19.5" customHeight="1" x14ac:dyDescent="0.15">
      <c r="A16" s="27"/>
      <c r="B16" s="306">
        <f>電力!B16</f>
        <v>0</v>
      </c>
      <c r="C16" s="307"/>
      <c r="D16" s="371">
        <f>電力!Q16</f>
        <v>0</v>
      </c>
      <c r="E16" s="372"/>
      <c r="F16" s="212">
        <f>都市ガス!Q16</f>
        <v>0</v>
      </c>
      <c r="G16" s="212"/>
      <c r="H16" s="360">
        <f>プロパンガス!Q16</f>
        <v>0</v>
      </c>
      <c r="I16" s="360"/>
      <c r="J16" s="373">
        <f>'灯油(任意)'!L16</f>
        <v>0</v>
      </c>
      <c r="K16" s="374"/>
      <c r="L16" s="200">
        <f t="shared" si="0"/>
        <v>0</v>
      </c>
      <c r="M16" s="201"/>
      <c r="N16" s="202"/>
      <c r="O16" s="167"/>
      <c r="P16" s="168"/>
    </row>
    <row r="17" spans="1:17" ht="19.5" customHeight="1" x14ac:dyDescent="0.15">
      <c r="A17" s="28"/>
      <c r="B17" s="304">
        <f>電力!B17</f>
        <v>0</v>
      </c>
      <c r="C17" s="305"/>
      <c r="D17" s="358">
        <f>電力!Q17</f>
        <v>0</v>
      </c>
      <c r="E17" s="359"/>
      <c r="F17" s="212">
        <f>都市ガス!Q17</f>
        <v>0</v>
      </c>
      <c r="G17" s="212"/>
      <c r="H17" s="360">
        <f>プロパンガス!Q17</f>
        <v>0</v>
      </c>
      <c r="I17" s="375"/>
      <c r="J17" s="306">
        <f>'灯油(任意)'!L17</f>
        <v>0</v>
      </c>
      <c r="K17" s="357"/>
      <c r="L17" s="177">
        <f t="shared" si="0"/>
        <v>0</v>
      </c>
      <c r="M17" s="178"/>
      <c r="N17" s="179"/>
      <c r="O17" s="167"/>
      <c r="P17" s="168"/>
      <c r="Q17" s="2"/>
    </row>
    <row r="18" spans="1:17" ht="19.5" customHeight="1" x14ac:dyDescent="0.15">
      <c r="A18" s="28"/>
      <c r="B18" s="298">
        <f>電力!B18</f>
        <v>0</v>
      </c>
      <c r="C18" s="299"/>
      <c r="D18" s="358">
        <f>電力!Q18</f>
        <v>0</v>
      </c>
      <c r="E18" s="359"/>
      <c r="F18" s="212">
        <f>都市ガス!Q18</f>
        <v>0</v>
      </c>
      <c r="G18" s="212"/>
      <c r="H18" s="360">
        <f>プロパンガス!Q18</f>
        <v>0</v>
      </c>
      <c r="I18" s="375"/>
      <c r="J18" s="306">
        <f>'灯油(任意)'!L18</f>
        <v>0</v>
      </c>
      <c r="K18" s="357"/>
      <c r="L18" s="177">
        <f t="shared" si="0"/>
        <v>0</v>
      </c>
      <c r="M18" s="178"/>
      <c r="N18" s="179"/>
      <c r="O18" s="167"/>
      <c r="P18" s="168"/>
    </row>
    <row r="19" spans="1:17" ht="19.5" customHeight="1" x14ac:dyDescent="0.15">
      <c r="A19" s="28"/>
      <c r="B19" s="298">
        <f>電力!B19</f>
        <v>0</v>
      </c>
      <c r="C19" s="299"/>
      <c r="D19" s="371">
        <f>電力!Q19</f>
        <v>0</v>
      </c>
      <c r="E19" s="372"/>
      <c r="F19" s="362">
        <f>都市ガス!Q19</f>
        <v>0</v>
      </c>
      <c r="G19" s="362"/>
      <c r="H19" s="213">
        <f>プロパンガス!Q19</f>
        <v>0</v>
      </c>
      <c r="I19" s="213"/>
      <c r="J19" s="356">
        <f>'灯油(任意)'!L19</f>
        <v>0</v>
      </c>
      <c r="K19" s="357"/>
      <c r="L19" s="200">
        <f t="shared" si="0"/>
        <v>0</v>
      </c>
      <c r="M19" s="201"/>
      <c r="N19" s="202"/>
      <c r="O19" s="167"/>
      <c r="P19" s="168"/>
    </row>
    <row r="20" spans="1:17" ht="19.5" customHeight="1" x14ac:dyDescent="0.15">
      <c r="A20" s="28"/>
      <c r="B20" s="298">
        <f>電力!B20</f>
        <v>0</v>
      </c>
      <c r="C20" s="299"/>
      <c r="D20" s="173">
        <f>電力!Q27</f>
        <v>0</v>
      </c>
      <c r="E20" s="359"/>
      <c r="F20" s="212">
        <f>都市ガス!Q20</f>
        <v>0</v>
      </c>
      <c r="G20" s="212"/>
      <c r="H20" s="213">
        <f>プロパンガス!Q20</f>
        <v>0</v>
      </c>
      <c r="I20" s="213"/>
      <c r="J20" s="356">
        <f>'灯油(任意)'!L20</f>
        <v>0</v>
      </c>
      <c r="K20" s="357"/>
      <c r="L20" s="189">
        <f t="shared" si="0"/>
        <v>0</v>
      </c>
      <c r="M20" s="190"/>
      <c r="N20" s="192"/>
      <c r="O20" s="167"/>
      <c r="P20" s="168"/>
    </row>
    <row r="21" spans="1:17" ht="19.5" customHeight="1" x14ac:dyDescent="0.15">
      <c r="A21" s="28"/>
      <c r="B21" s="298">
        <f>電力!B21</f>
        <v>0</v>
      </c>
      <c r="C21" s="299"/>
      <c r="D21" s="371">
        <f>電力!Q22</f>
        <v>0</v>
      </c>
      <c r="E21" s="372"/>
      <c r="F21" s="362">
        <f>都市ガス!Q21</f>
        <v>0</v>
      </c>
      <c r="G21" s="362"/>
      <c r="H21" s="213">
        <f>プロパンガス!Q21</f>
        <v>0</v>
      </c>
      <c r="I21" s="213"/>
      <c r="J21" s="356">
        <f>'灯油(任意)'!L21</f>
        <v>0</v>
      </c>
      <c r="K21" s="357"/>
      <c r="L21" s="177">
        <f t="shared" ref="L21" si="1">SUM(D21:K21)</f>
        <v>0</v>
      </c>
      <c r="M21" s="178"/>
      <c r="N21" s="179"/>
      <c r="O21" s="167"/>
      <c r="P21" s="168"/>
    </row>
    <row r="22" spans="1:17" ht="19.5" customHeight="1" x14ac:dyDescent="0.15">
      <c r="A22" s="28"/>
      <c r="B22" s="298">
        <f>電力!B22</f>
        <v>0</v>
      </c>
      <c r="C22" s="299"/>
      <c r="D22" s="354">
        <f>電力!Q23</f>
        <v>0</v>
      </c>
      <c r="E22" s="355"/>
      <c r="F22" s="212">
        <f>都市ガス!Q22</f>
        <v>0</v>
      </c>
      <c r="G22" s="212"/>
      <c r="H22" s="213">
        <f>プロパンガス!Q22</f>
        <v>0</v>
      </c>
      <c r="I22" s="213"/>
      <c r="J22" s="356">
        <f>'灯油(任意)'!L22</f>
        <v>0</v>
      </c>
      <c r="K22" s="357"/>
      <c r="L22" s="200">
        <f t="shared" ref="L22:L32" si="2">SUM(D22:K22)</f>
        <v>0</v>
      </c>
      <c r="M22" s="201"/>
      <c r="N22" s="202"/>
      <c r="O22" s="167"/>
      <c r="P22" s="168"/>
    </row>
    <row r="23" spans="1:17" ht="19.5" customHeight="1" x14ac:dyDescent="0.15">
      <c r="B23" s="298">
        <f>電力!B23</f>
        <v>0</v>
      </c>
      <c r="C23" s="299"/>
      <c r="D23" s="361">
        <f>電力!Q24</f>
        <v>0</v>
      </c>
      <c r="E23" s="355"/>
      <c r="F23" s="217">
        <f>都市ガス!Q23</f>
        <v>0</v>
      </c>
      <c r="G23" s="217"/>
      <c r="H23" s="213">
        <f>プロパンガス!Q23</f>
        <v>0</v>
      </c>
      <c r="I23" s="213"/>
      <c r="J23" s="356">
        <f>'灯油(任意)'!L23</f>
        <v>0</v>
      </c>
      <c r="K23" s="357"/>
      <c r="L23" s="189">
        <f t="shared" si="2"/>
        <v>0</v>
      </c>
      <c r="M23" s="190"/>
      <c r="N23" s="191"/>
      <c r="O23" s="167"/>
      <c r="P23" s="168"/>
    </row>
    <row r="24" spans="1:17" ht="19.5" customHeight="1" x14ac:dyDescent="0.15">
      <c r="B24" s="298">
        <f>電力!B24</f>
        <v>0</v>
      </c>
      <c r="C24" s="299"/>
      <c r="D24" s="354">
        <f>電力!Q25</f>
        <v>0</v>
      </c>
      <c r="E24" s="355"/>
      <c r="F24" s="212">
        <f>都市ガス!Q24</f>
        <v>0</v>
      </c>
      <c r="G24" s="212"/>
      <c r="H24" s="213">
        <f>プロパンガス!Q24</f>
        <v>0</v>
      </c>
      <c r="I24" s="213"/>
      <c r="J24" s="356">
        <f>'灯油(任意)'!L24</f>
        <v>0</v>
      </c>
      <c r="K24" s="357"/>
      <c r="L24" s="189">
        <f t="shared" si="2"/>
        <v>0</v>
      </c>
      <c r="M24" s="190"/>
      <c r="N24" s="192"/>
      <c r="O24" s="167"/>
      <c r="P24" s="168"/>
    </row>
    <row r="25" spans="1:17" ht="19.5" customHeight="1" x14ac:dyDescent="0.15">
      <c r="B25" s="298">
        <f>電力!B25</f>
        <v>0</v>
      </c>
      <c r="C25" s="299"/>
      <c r="D25" s="354">
        <f>電力!Q26</f>
        <v>0</v>
      </c>
      <c r="E25" s="355"/>
      <c r="F25" s="212">
        <f>都市ガス!Q25</f>
        <v>0</v>
      </c>
      <c r="G25" s="212"/>
      <c r="H25" s="213">
        <f>プロパンガス!Q25</f>
        <v>0</v>
      </c>
      <c r="I25" s="213"/>
      <c r="J25" s="356">
        <f>'灯油(任意)'!L25</f>
        <v>0</v>
      </c>
      <c r="K25" s="357"/>
      <c r="L25" s="177">
        <f t="shared" si="2"/>
        <v>0</v>
      </c>
      <c r="M25" s="178"/>
      <c r="N25" s="179"/>
      <c r="O25" s="167"/>
      <c r="P25" s="168"/>
    </row>
    <row r="26" spans="1:17" ht="19.5" customHeight="1" x14ac:dyDescent="0.15">
      <c r="B26" s="300">
        <f>電力!B26</f>
        <v>0</v>
      </c>
      <c r="C26" s="301"/>
      <c r="D26" s="358">
        <f>電力!Q27</f>
        <v>0</v>
      </c>
      <c r="E26" s="359"/>
      <c r="F26" s="212">
        <f>都市ガス!Q26</f>
        <v>0</v>
      </c>
      <c r="G26" s="212"/>
      <c r="H26" s="360">
        <f>プロパンガス!Q26</f>
        <v>0</v>
      </c>
      <c r="I26" s="360"/>
      <c r="J26" s="356">
        <f>'灯油(任意)'!L26</f>
        <v>0</v>
      </c>
      <c r="K26" s="357"/>
      <c r="L26" s="177">
        <f t="shared" si="2"/>
        <v>0</v>
      </c>
      <c r="M26" s="178"/>
      <c r="N26" s="179"/>
      <c r="O26" s="167"/>
      <c r="P26" s="168"/>
    </row>
    <row r="27" spans="1:17" ht="19.5" customHeight="1" x14ac:dyDescent="0.15">
      <c r="A27" s="28"/>
      <c r="B27" s="304">
        <f>電力!B27</f>
        <v>0</v>
      </c>
      <c r="C27" s="305"/>
      <c r="D27" s="371">
        <f>電力!Q28</f>
        <v>0</v>
      </c>
      <c r="E27" s="372"/>
      <c r="F27" s="362">
        <f>都市ガス!Q27</f>
        <v>0</v>
      </c>
      <c r="G27" s="362"/>
      <c r="H27" s="213">
        <f>プロパンガス!Q27</f>
        <v>0</v>
      </c>
      <c r="I27" s="213"/>
      <c r="J27" s="356">
        <f>'灯油(任意)'!L27</f>
        <v>0</v>
      </c>
      <c r="K27" s="357"/>
      <c r="L27" s="207">
        <f t="shared" si="2"/>
        <v>0</v>
      </c>
      <c r="M27" s="208"/>
      <c r="N27" s="209"/>
      <c r="O27" s="167"/>
      <c r="P27" s="168"/>
    </row>
    <row r="28" spans="1:17" ht="19.5" customHeight="1" x14ac:dyDescent="0.15">
      <c r="A28" s="28"/>
      <c r="B28" s="298">
        <f>電力!B28</f>
        <v>0</v>
      </c>
      <c r="C28" s="299"/>
      <c r="D28" s="354">
        <f>電力!Q29</f>
        <v>0</v>
      </c>
      <c r="E28" s="355"/>
      <c r="F28" s="212">
        <f>都市ガス!Q28</f>
        <v>0</v>
      </c>
      <c r="G28" s="212"/>
      <c r="H28" s="213">
        <f>プロパンガス!Q28</f>
        <v>0</v>
      </c>
      <c r="I28" s="213"/>
      <c r="J28" s="356">
        <f>'灯油(任意)'!L28</f>
        <v>0</v>
      </c>
      <c r="K28" s="357"/>
      <c r="L28" s="200">
        <f t="shared" si="2"/>
        <v>0</v>
      </c>
      <c r="M28" s="201"/>
      <c r="N28" s="202"/>
      <c r="O28" s="167"/>
      <c r="P28" s="168"/>
    </row>
    <row r="29" spans="1:17" ht="19.5" customHeight="1" x14ac:dyDescent="0.15">
      <c r="B29" s="298">
        <f>電力!B29</f>
        <v>0</v>
      </c>
      <c r="C29" s="299"/>
      <c r="D29" s="361">
        <f>電力!Q30</f>
        <v>0</v>
      </c>
      <c r="E29" s="355"/>
      <c r="F29" s="217">
        <f>都市ガス!Q29</f>
        <v>0</v>
      </c>
      <c r="G29" s="217"/>
      <c r="H29" s="213">
        <f>プロパンガス!Q29</f>
        <v>0</v>
      </c>
      <c r="I29" s="213"/>
      <c r="J29" s="356">
        <f>'灯油(任意)'!L29</f>
        <v>0</v>
      </c>
      <c r="K29" s="357"/>
      <c r="L29" s="189">
        <f t="shared" si="2"/>
        <v>0</v>
      </c>
      <c r="M29" s="190"/>
      <c r="N29" s="191"/>
      <c r="O29" s="167"/>
      <c r="P29" s="168"/>
    </row>
    <row r="30" spans="1:17" ht="19.5" customHeight="1" x14ac:dyDescent="0.15">
      <c r="B30" s="298">
        <f>電力!B30</f>
        <v>0</v>
      </c>
      <c r="C30" s="299"/>
      <c r="D30" s="354">
        <f>電力!Q31</f>
        <v>0</v>
      </c>
      <c r="E30" s="355"/>
      <c r="F30" s="212">
        <f>都市ガス!Q30</f>
        <v>0</v>
      </c>
      <c r="G30" s="212"/>
      <c r="H30" s="213">
        <f>プロパンガス!Q30</f>
        <v>0</v>
      </c>
      <c r="I30" s="213"/>
      <c r="J30" s="356">
        <f>'灯油(任意)'!L30</f>
        <v>0</v>
      </c>
      <c r="K30" s="357"/>
      <c r="L30" s="189">
        <f t="shared" si="2"/>
        <v>0</v>
      </c>
      <c r="M30" s="190"/>
      <c r="N30" s="192"/>
      <c r="O30" s="167"/>
      <c r="P30" s="168"/>
    </row>
    <row r="31" spans="1:17" ht="19.5" customHeight="1" x14ac:dyDescent="0.15">
      <c r="B31" s="298">
        <f>電力!B31</f>
        <v>0</v>
      </c>
      <c r="C31" s="299"/>
      <c r="D31" s="354">
        <f>電力!Q32</f>
        <v>0</v>
      </c>
      <c r="E31" s="355"/>
      <c r="F31" s="212">
        <f>都市ガス!Q31</f>
        <v>0</v>
      </c>
      <c r="G31" s="212"/>
      <c r="H31" s="213">
        <f>プロパンガス!Q31</f>
        <v>0</v>
      </c>
      <c r="I31" s="213"/>
      <c r="J31" s="356">
        <f>'灯油(任意)'!L31</f>
        <v>0</v>
      </c>
      <c r="K31" s="357"/>
      <c r="L31" s="177">
        <f t="shared" si="2"/>
        <v>0</v>
      </c>
      <c r="M31" s="178"/>
      <c r="N31" s="179"/>
      <c r="O31" s="167"/>
      <c r="P31" s="168"/>
    </row>
    <row r="32" spans="1:17" ht="19.5" customHeight="1" x14ac:dyDescent="0.15">
      <c r="B32" s="302">
        <f>電力!B32</f>
        <v>0</v>
      </c>
      <c r="C32" s="303"/>
      <c r="D32" s="376">
        <f>電力!Q33</f>
        <v>0</v>
      </c>
      <c r="E32" s="377"/>
      <c r="F32" s="378">
        <f>都市ガス!Q32</f>
        <v>0</v>
      </c>
      <c r="G32" s="378"/>
      <c r="H32" s="213">
        <f>プロパンガス!Q32</f>
        <v>0</v>
      </c>
      <c r="I32" s="213"/>
      <c r="J32" s="379">
        <f>'灯油(任意)'!L32</f>
        <v>0</v>
      </c>
      <c r="K32" s="380"/>
      <c r="L32" s="197">
        <f t="shared" si="2"/>
        <v>0</v>
      </c>
      <c r="M32" s="198"/>
      <c r="N32" s="199"/>
      <c r="O32" s="169"/>
      <c r="P32" s="170"/>
      <c r="Q32" s="66"/>
    </row>
    <row r="33" spans="2:17" ht="19.5" customHeight="1" x14ac:dyDescent="0.1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Q33" s="65" t="s">
        <v>33</v>
      </c>
    </row>
    <row r="34" spans="2:17" ht="15.75" customHeight="1" x14ac:dyDescent="0.15">
      <c r="D34" s="37"/>
    </row>
  </sheetData>
  <mergeCells count="157">
    <mergeCell ref="B20:C20"/>
    <mergeCell ref="D20:E20"/>
    <mergeCell ref="F20:G20"/>
    <mergeCell ref="H20:I20"/>
    <mergeCell ref="J20:K20"/>
    <mergeCell ref="L20:N20"/>
    <mergeCell ref="B24:C24"/>
    <mergeCell ref="B30:C30"/>
    <mergeCell ref="D30:E30"/>
    <mergeCell ref="F30:G30"/>
    <mergeCell ref="H30:I30"/>
    <mergeCell ref="J30:K30"/>
    <mergeCell ref="L30:N30"/>
    <mergeCell ref="B23:C23"/>
    <mergeCell ref="B25:C25"/>
    <mergeCell ref="J29:K29"/>
    <mergeCell ref="L27:N27"/>
    <mergeCell ref="B28:C28"/>
    <mergeCell ref="D28:E28"/>
    <mergeCell ref="F28:G28"/>
    <mergeCell ref="H28:I28"/>
    <mergeCell ref="J28:K28"/>
    <mergeCell ref="B21:C21"/>
    <mergeCell ref="D21:E21"/>
    <mergeCell ref="L31:N31"/>
    <mergeCell ref="B26:C26"/>
    <mergeCell ref="L28:N28"/>
    <mergeCell ref="B27:C27"/>
    <mergeCell ref="D27:E27"/>
    <mergeCell ref="F27:G27"/>
    <mergeCell ref="H27:I27"/>
    <mergeCell ref="J27:K27"/>
    <mergeCell ref="B32:C32"/>
    <mergeCell ref="D32:E32"/>
    <mergeCell ref="F32:G32"/>
    <mergeCell ref="H32:I32"/>
    <mergeCell ref="J32:K32"/>
    <mergeCell ref="L32:N32"/>
    <mergeCell ref="B31:C31"/>
    <mergeCell ref="D31:E31"/>
    <mergeCell ref="F31:G31"/>
    <mergeCell ref="H31:I31"/>
    <mergeCell ref="J31:K31"/>
    <mergeCell ref="L29:N29"/>
    <mergeCell ref="B29:C29"/>
    <mergeCell ref="D29:E29"/>
    <mergeCell ref="F29:G29"/>
    <mergeCell ref="H29:I29"/>
    <mergeCell ref="B19:C19"/>
    <mergeCell ref="D19:E19"/>
    <mergeCell ref="F19:G19"/>
    <mergeCell ref="H19:I19"/>
    <mergeCell ref="J19:K19"/>
    <mergeCell ref="L17:N17"/>
    <mergeCell ref="B18:C18"/>
    <mergeCell ref="D18:E18"/>
    <mergeCell ref="F18:G18"/>
    <mergeCell ref="H18:I18"/>
    <mergeCell ref="J18:K18"/>
    <mergeCell ref="L18:N18"/>
    <mergeCell ref="B17:C17"/>
    <mergeCell ref="D17:E17"/>
    <mergeCell ref="F17:G17"/>
    <mergeCell ref="H17:I17"/>
    <mergeCell ref="J17:K17"/>
    <mergeCell ref="L19:N19"/>
    <mergeCell ref="L15:N15"/>
    <mergeCell ref="B16:C16"/>
    <mergeCell ref="D16:E16"/>
    <mergeCell ref="F16:G16"/>
    <mergeCell ref="H16:I16"/>
    <mergeCell ref="J16:K16"/>
    <mergeCell ref="L16:N16"/>
    <mergeCell ref="B15:C15"/>
    <mergeCell ref="D15:E15"/>
    <mergeCell ref="F15:G15"/>
    <mergeCell ref="H15:I15"/>
    <mergeCell ref="J15:K15"/>
    <mergeCell ref="J11:K11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1:N11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B10:C10"/>
    <mergeCell ref="D10:E10"/>
    <mergeCell ref="F10:G10"/>
    <mergeCell ref="H10:I10"/>
    <mergeCell ref="J10:K10"/>
    <mergeCell ref="L10:N10"/>
    <mergeCell ref="J8:K8"/>
    <mergeCell ref="B9:C9"/>
    <mergeCell ref="D9:E9"/>
    <mergeCell ref="F9:G9"/>
    <mergeCell ref="H9:I9"/>
    <mergeCell ref="J9:K9"/>
    <mergeCell ref="P3:Q3"/>
    <mergeCell ref="C4:D4"/>
    <mergeCell ref="E4:F4"/>
    <mergeCell ref="B7:C8"/>
    <mergeCell ref="D7:K7"/>
    <mergeCell ref="L7:N8"/>
    <mergeCell ref="D8:E8"/>
    <mergeCell ref="F8:G8"/>
    <mergeCell ref="H8:I8"/>
    <mergeCell ref="F21:G21"/>
    <mergeCell ref="H21:I21"/>
    <mergeCell ref="J21:K21"/>
    <mergeCell ref="L21:N21"/>
    <mergeCell ref="B22:C22"/>
    <mergeCell ref="D22:E22"/>
    <mergeCell ref="F22:G22"/>
    <mergeCell ref="H22:I22"/>
    <mergeCell ref="J22:K22"/>
    <mergeCell ref="L22:N22"/>
    <mergeCell ref="N2:O2"/>
    <mergeCell ref="O7:P8"/>
    <mergeCell ref="O9:P32"/>
    <mergeCell ref="D25:E25"/>
    <mergeCell ref="F25:G25"/>
    <mergeCell ref="H25:I25"/>
    <mergeCell ref="J25:K25"/>
    <mergeCell ref="L25:N25"/>
    <mergeCell ref="D26:E26"/>
    <mergeCell ref="F26:G26"/>
    <mergeCell ref="H26:I26"/>
    <mergeCell ref="J26:K26"/>
    <mergeCell ref="L26:N26"/>
    <mergeCell ref="D23:E23"/>
    <mergeCell ref="F23:G23"/>
    <mergeCell ref="H23:I23"/>
    <mergeCell ref="J23:K23"/>
    <mergeCell ref="L23:N23"/>
    <mergeCell ref="D24:E24"/>
    <mergeCell ref="F24:G24"/>
    <mergeCell ref="H24:I24"/>
    <mergeCell ref="J24:K24"/>
    <mergeCell ref="L24:N24"/>
    <mergeCell ref="L9:N9"/>
  </mergeCells>
  <phoneticPr fontId="2"/>
  <pageMargins left="0.45" right="0.2" top="0.59055118110236227" bottom="0.39370078740157483" header="0.39370078740157483" footer="0.19685039370078741"/>
  <pageSetup paperSize="9" scale="84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【記入方法】電力（平成30年度）</vt:lpstr>
      <vt:lpstr>【記入方法】電力</vt:lpstr>
      <vt:lpstr>【記入方法】総括表</vt:lpstr>
      <vt:lpstr>入力シート⇒ </vt:lpstr>
      <vt:lpstr>電力</vt:lpstr>
      <vt:lpstr>都市ガス</vt:lpstr>
      <vt:lpstr>プロパンガス</vt:lpstr>
      <vt:lpstr>灯油(任意)</vt:lpstr>
      <vt:lpstr>【総括表】</vt:lpstr>
      <vt:lpstr>参考_排出係数</vt:lpstr>
      <vt:lpstr>Sheet1</vt:lpstr>
      <vt:lpstr>改定履歴</vt:lpstr>
      <vt:lpstr>【記入方法】電力!Print_Area</vt:lpstr>
      <vt:lpstr>'【記入方法】電力（平成30年度）'!Print_Area</vt:lpstr>
      <vt:lpstr>プロパンガス!Print_Area</vt:lpstr>
      <vt:lpstr>電力!Print_Area</vt:lpstr>
      <vt:lpstr>都市ガス!Print_Area</vt:lpstr>
      <vt:lpstr>'灯油(任意)'!Print_Area</vt:lpstr>
    </vt:vector>
  </TitlesOfParts>
  <Company>大和ハウス工業株式会社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塚田　千穂</cp:lastModifiedBy>
  <cp:lastPrinted>2021-02-15T04:53:45Z</cp:lastPrinted>
  <dcterms:created xsi:type="dcterms:W3CDTF">2016-08-22T09:48:27Z</dcterms:created>
  <dcterms:modified xsi:type="dcterms:W3CDTF">2022-01-31T02:07:25Z</dcterms:modified>
</cp:coreProperties>
</file>